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нные\Обмен\Отчеты 2023 год\САЙТ\"/>
    </mc:Choice>
  </mc:AlternateContent>
  <bookViews>
    <workbookView xWindow="0" yWindow="0" windowWidth="20490" windowHeight="7620" tabRatio="904" activeTab="3"/>
  </bookViews>
  <sheets>
    <sheet name="113 Свод" sheetId="35" r:id="rId1"/>
    <sheet name="расчет113" sheetId="36" r:id="rId2"/>
    <sheet name="распределение113" sheetId="37" r:id="rId3"/>
    <sheet name="112 Свод" sheetId="38" r:id="rId4"/>
    <sheet name="расчет за искл.ФОТ" sheetId="39" r:id="rId5"/>
    <sheet name="командировки" sheetId="40" r:id="rId6"/>
    <sheet name="компенсация работникам" sheetId="41" r:id="rId7"/>
    <sheet name="суточные" sheetId="42" r:id="rId8"/>
    <sheet name="мед.осмотр и иные расходы" sheetId="43" r:id="rId9"/>
    <sheet name="распределение112" sheetId="63" r:id="rId10"/>
    <sheet name="321 Свод" sheetId="67" r:id="rId11"/>
    <sheet name="соц.выплаты " sheetId="68" r:id="rId12"/>
    <sheet name="распределение 321" sheetId="69" r:id="rId13"/>
    <sheet name="350 Свод" sheetId="115" r:id="rId14"/>
    <sheet name="премии и гранты" sheetId="116" r:id="rId15"/>
    <sheet name="распределение 350" sheetId="117" r:id="rId16"/>
    <sheet name="360 Свод" sheetId="70" r:id="rId17"/>
    <sheet name="иные выплаты " sheetId="71" r:id="rId18"/>
    <sheet name="распределение 360" sheetId="72" r:id="rId19"/>
    <sheet name="851 Свод" sheetId="73" r:id="rId20"/>
    <sheet name="расчет имущество" sheetId="75" r:id="rId21"/>
    <sheet name="1 год" sheetId="76" r:id="rId22"/>
    <sheet name="2 год расчет" sheetId="77" r:id="rId23"/>
    <sheet name="расчет зем.налога" sheetId="78" r:id="rId24"/>
    <sheet name="расчет 1 год" sheetId="79" r:id="rId25"/>
    <sheet name="2 год" sheetId="80" r:id="rId26"/>
    <sheet name="распределение 851" sheetId="81" r:id="rId27"/>
    <sheet name="852 Свод" sheetId="82" r:id="rId28"/>
    <sheet name="прочие налоги" sheetId="83" r:id="rId29"/>
    <sheet name="транспортный налог" sheetId="89" r:id="rId30"/>
    <sheet name=" транспортный 1 год" sheetId="90" r:id="rId31"/>
    <sheet name="трансп.2 год" sheetId="91" r:id="rId32"/>
    <sheet name="госпошлина" sheetId="92" r:id="rId33"/>
    <sheet name="распределение 852" sheetId="93" r:id="rId34"/>
    <sheet name="853 Свод" sheetId="94" r:id="rId35"/>
    <sheet name="штрафы, пени" sheetId="95" r:id="rId36"/>
    <sheet name="расчет иных платежей" sheetId="98" r:id="rId37"/>
    <sheet name="распределение 853" sheetId="99" r:id="rId38"/>
    <sheet name="831 Свод" sheetId="100" r:id="rId39"/>
    <sheet name="судебные акты" sheetId="101" r:id="rId40"/>
    <sheet name="распределение 831" sheetId="102" r:id="rId41"/>
    <sheet name="244 Свод" sheetId="104" r:id="rId42"/>
    <sheet name="детализированный расчет" sheetId="114" r:id="rId43"/>
    <sheet name="180 Свод" sheetId="110" r:id="rId44"/>
    <sheet name="налог на прибыль" sheetId="111" r:id="rId45"/>
    <sheet name="610 Свод" sheetId="112" r:id="rId46"/>
    <sheet name="расчет проч.выплат" sheetId="113" r:id="rId47"/>
  </sheets>
  <definedNames>
    <definedName name="Excel_BuiltIn_Print_Titles" localSheetId="5">командировки!#REF!</definedName>
    <definedName name="Excel_BuiltIn_Print_Titles" localSheetId="6">'компенсация работникам'!#REF!</definedName>
    <definedName name="Excel_BuiltIn_Print_Titles" localSheetId="8">'мед.осмотр и иные расходы'!#REF!</definedName>
    <definedName name="Excel_BuiltIn_Print_Titles" localSheetId="7">суточные!#REF!</definedName>
    <definedName name="_xlnm.Print_Titles" localSheetId="4">'расчет за искл.ФОТ'!$3:$7</definedName>
    <definedName name="_xlnm.Print_Titles" localSheetId="46">'расчет проч.выплат'!$3:$7</definedName>
    <definedName name="_xlnm.Print_Area" localSheetId="42">'детализированный расчет'!$A$1:$CU$307</definedName>
  </definedNames>
  <calcPr calcId="162913"/>
</workbook>
</file>

<file path=xl/calcChain.xml><?xml version="1.0" encoding="utf-8"?>
<calcChain xmlns="http://schemas.openxmlformats.org/spreadsheetml/2006/main">
  <c r="CD175" i="114" l="1"/>
  <c r="CD183" i="114" s="1"/>
  <c r="CJ193" i="114"/>
  <c r="CJ194" i="114" s="1"/>
  <c r="CP193" i="114"/>
  <c r="BV300" i="114"/>
  <c r="CI300" i="114"/>
  <c r="BI301" i="114"/>
  <c r="BV286" i="114"/>
  <c r="BV32" i="69"/>
  <c r="CI32" i="69"/>
  <c r="CI10" i="69"/>
  <c r="CI31" i="69" s="1"/>
  <c r="BV34" i="69"/>
  <c r="CI13" i="68"/>
  <c r="CI12" i="69" s="1"/>
  <c r="CI34" i="69" s="1"/>
  <c r="BV13" i="68"/>
  <c r="BV12" i="69" s="1"/>
  <c r="CI11" i="68"/>
  <c r="BV11" i="68"/>
  <c r="BV10" i="69" s="1"/>
  <c r="BV31" i="69" s="1"/>
  <c r="BY34" i="68"/>
  <c r="BY33" i="68"/>
  <c r="BY31" i="68"/>
  <c r="BB34" i="68"/>
  <c r="BB33" i="68"/>
  <c r="BB31" i="68"/>
  <c r="CF45" i="40"/>
  <c r="CI8" i="63" s="1"/>
  <c r="CI26" i="63" s="1"/>
  <c r="CI23" i="38" s="1"/>
  <c r="CF29" i="40"/>
  <c r="BE16" i="77"/>
  <c r="CM16" i="77" s="1"/>
  <c r="CM19" i="77" s="1"/>
  <c r="CI9" i="81" s="1"/>
  <c r="BE16" i="76"/>
  <c r="CM16" i="76" s="1"/>
  <c r="CM19" i="76" s="1"/>
  <c r="BV9" i="81" s="1"/>
  <c r="BE18" i="75"/>
  <c r="CM18" i="75" s="1"/>
  <c r="CM21" i="75" s="1"/>
  <c r="BI9" i="81" s="1"/>
  <c r="CM16" i="80"/>
  <c r="CM15" i="80"/>
  <c r="CM14" i="80"/>
  <c r="CM13" i="80"/>
  <c r="CM17" i="80" s="1"/>
  <c r="CI8" i="81" s="1"/>
  <c r="CM16" i="79"/>
  <c r="CM15" i="79"/>
  <c r="CM14" i="79"/>
  <c r="CM13" i="79"/>
  <c r="CM12" i="91"/>
  <c r="CM11" i="91"/>
  <c r="CM10" i="91"/>
  <c r="CM12" i="90"/>
  <c r="CM11" i="90"/>
  <c r="CM10" i="90"/>
  <c r="CM13" i="89"/>
  <c r="CM14" i="89"/>
  <c r="CM12" i="89"/>
  <c r="CM15" i="89" s="1"/>
  <c r="BI8" i="93" s="1"/>
  <c r="CJ121" i="114"/>
  <c r="CP121" i="114"/>
  <c r="CJ240" i="114"/>
  <c r="CP240" i="114"/>
  <c r="AN198" i="114"/>
  <c r="CJ47" i="114"/>
  <c r="CP47" i="114"/>
  <c r="CD47" i="114"/>
  <c r="AZ33" i="114"/>
  <c r="CJ209" i="114"/>
  <c r="CP209" i="114"/>
  <c r="AN201" i="114"/>
  <c r="AN202" i="114"/>
  <c r="AN200" i="114"/>
  <c r="CP19" i="114"/>
  <c r="CJ19" i="114"/>
  <c r="CP212" i="114"/>
  <c r="CJ212" i="114"/>
  <c r="CD209" i="114"/>
  <c r="CD212" i="114"/>
  <c r="AN207" i="114"/>
  <c r="AN206" i="114"/>
  <c r="AN204" i="114"/>
  <c r="AN203" i="114"/>
  <c r="CP78" i="114"/>
  <c r="AZ66" i="114"/>
  <c r="AZ67" i="114"/>
  <c r="AZ68" i="114"/>
  <c r="AN40" i="114"/>
  <c r="BI11" i="92"/>
  <c r="BI21" i="92" s="1"/>
  <c r="AZ16" i="114"/>
  <c r="BF16" i="114"/>
  <c r="BL16" i="114"/>
  <c r="AZ17" i="114"/>
  <c r="BF17" i="114"/>
  <c r="BL17" i="114"/>
  <c r="BF18" i="114"/>
  <c r="BL18" i="114"/>
  <c r="AZ18" i="114"/>
  <c r="BF20" i="114"/>
  <c r="BL20" i="114"/>
  <c r="CD23" i="114"/>
  <c r="AZ21" i="114"/>
  <c r="BF21" i="114"/>
  <c r="BL21" i="114"/>
  <c r="AZ22" i="114"/>
  <c r="BF22" i="114"/>
  <c r="BL22" i="114"/>
  <c r="CJ23" i="114"/>
  <c r="CP23" i="114"/>
  <c r="AN24" i="114"/>
  <c r="CP46" i="114"/>
  <c r="AN25" i="114"/>
  <c r="AN26" i="114"/>
  <c r="AN27" i="114"/>
  <c r="AZ28" i="114"/>
  <c r="AN29" i="114"/>
  <c r="AN30" i="114"/>
  <c r="AN31" i="114"/>
  <c r="AN32" i="114"/>
  <c r="AN34" i="114"/>
  <c r="AN35" i="114"/>
  <c r="AN36" i="114"/>
  <c r="AN37" i="114"/>
  <c r="AZ38" i="114"/>
  <c r="AN41" i="114"/>
  <c r="AN42" i="114"/>
  <c r="AN43" i="114"/>
  <c r="CD46" i="114"/>
  <c r="BI304" i="114" s="1"/>
  <c r="CJ46" i="114"/>
  <c r="CD49" i="114"/>
  <c r="CJ49" i="114"/>
  <c r="CP49" i="114"/>
  <c r="CD50" i="114"/>
  <c r="CJ50" i="114"/>
  <c r="CP50" i="114"/>
  <c r="AZ52" i="114"/>
  <c r="BF52" i="114"/>
  <c r="BL52" i="114"/>
  <c r="CD53" i="114"/>
  <c r="AZ54" i="114"/>
  <c r="AZ55" i="114"/>
  <c r="AZ56" i="114"/>
  <c r="AZ57" i="114"/>
  <c r="AZ58" i="114"/>
  <c r="AZ59" i="114"/>
  <c r="AZ60" i="114"/>
  <c r="AZ61" i="114"/>
  <c r="AZ62" i="114"/>
  <c r="AZ63" i="114"/>
  <c r="AZ64" i="114"/>
  <c r="AZ65" i="114"/>
  <c r="AZ69" i="114"/>
  <c r="AZ70" i="114"/>
  <c r="AZ71" i="114"/>
  <c r="AZ72" i="114"/>
  <c r="AZ73" i="114"/>
  <c r="CD80" i="114"/>
  <c r="CD82" i="114"/>
  <c r="BI302" i="114" s="1"/>
  <c r="AZ75" i="114"/>
  <c r="AZ76" i="114"/>
  <c r="CD77" i="114"/>
  <c r="CJ77" i="114"/>
  <c r="CP77" i="114"/>
  <c r="CD78" i="114"/>
  <c r="CJ78" i="114"/>
  <c r="CJ79" i="114"/>
  <c r="CP79" i="114"/>
  <c r="CJ80" i="114"/>
  <c r="CP80" i="114"/>
  <c r="CD81" i="114"/>
  <c r="CJ81" i="114"/>
  <c r="CP81" i="114"/>
  <c r="CJ82" i="114"/>
  <c r="CP82" i="114"/>
  <c r="AZ84" i="114"/>
  <c r="AZ85" i="114"/>
  <c r="AZ86" i="114"/>
  <c r="AZ87" i="114"/>
  <c r="AZ88" i="114"/>
  <c r="AZ89" i="114"/>
  <c r="AZ90" i="114"/>
  <c r="AZ91" i="114"/>
  <c r="AZ92" i="114"/>
  <c r="AZ93" i="114"/>
  <c r="AZ94" i="114"/>
  <c r="AZ95" i="114"/>
  <c r="AZ96" i="114"/>
  <c r="AZ97" i="114"/>
  <c r="AZ98" i="114"/>
  <c r="AZ99" i="114"/>
  <c r="AZ100" i="114"/>
  <c r="AZ101" i="114"/>
  <c r="AZ102" i="114"/>
  <c r="AZ103" i="114"/>
  <c r="AZ104" i="114"/>
  <c r="AZ105" i="114"/>
  <c r="AZ106" i="114"/>
  <c r="AZ107" i="114"/>
  <c r="AZ108" i="114"/>
  <c r="AZ109" i="114"/>
  <c r="AZ110" i="114"/>
  <c r="AZ111" i="114"/>
  <c r="AZ112" i="114"/>
  <c r="AZ113" i="114"/>
  <c r="AZ114" i="114"/>
  <c r="AZ115" i="114"/>
  <c r="AZ116" i="114"/>
  <c r="AZ117" i="114"/>
  <c r="AZ118" i="114"/>
  <c r="AZ119" i="114"/>
  <c r="CD120" i="114"/>
  <c r="CJ120" i="114"/>
  <c r="CP120" i="114"/>
  <c r="CD121" i="114"/>
  <c r="CD122" i="114"/>
  <c r="BI305" i="114" s="1"/>
  <c r="CD123" i="114"/>
  <c r="CJ123" i="114"/>
  <c r="CP123" i="114"/>
  <c r="CJ124" i="114"/>
  <c r="CP124" i="114"/>
  <c r="CD125" i="114"/>
  <c r="CJ125" i="114"/>
  <c r="CP125" i="114"/>
  <c r="CD126" i="114"/>
  <c r="CD127" i="114"/>
  <c r="BI290" i="114" s="1"/>
  <c r="CJ127" i="114"/>
  <c r="BV290" i="114" s="1"/>
  <c r="CP127" i="114"/>
  <c r="CD128" i="114"/>
  <c r="BI285" i="114" s="1"/>
  <c r="CJ128" i="114"/>
  <c r="BV285" i="114" s="1"/>
  <c r="CP128" i="114"/>
  <c r="CD129" i="114"/>
  <c r="CJ129" i="114"/>
  <c r="CP129" i="114"/>
  <c r="CD130" i="114"/>
  <c r="BI282" i="114" s="1"/>
  <c r="CJ130" i="114"/>
  <c r="CP130" i="114"/>
  <c r="CD131" i="114"/>
  <c r="CJ131" i="114"/>
  <c r="BV287" i="114" s="1"/>
  <c r="CP131" i="114"/>
  <c r="CD132" i="114"/>
  <c r="BI288" i="114" s="1"/>
  <c r="CJ132" i="114"/>
  <c r="CP132" i="114"/>
  <c r="CD133" i="114"/>
  <c r="CJ133" i="114"/>
  <c r="CP133" i="114"/>
  <c r="CD134" i="114"/>
  <c r="BI280" i="114" s="1"/>
  <c r="CJ134" i="114"/>
  <c r="CP134" i="114"/>
  <c r="CD135" i="114"/>
  <c r="CJ135" i="114"/>
  <c r="BV292" i="114" s="1"/>
  <c r="CP135" i="114"/>
  <c r="CD136" i="114"/>
  <c r="BI293" i="114" s="1"/>
  <c r="CJ136" i="114"/>
  <c r="CP136" i="114"/>
  <c r="CD137" i="114"/>
  <c r="CJ137" i="114"/>
  <c r="CP137" i="114"/>
  <c r="CD138" i="114"/>
  <c r="CJ138" i="114"/>
  <c r="CP138" i="114"/>
  <c r="CD139" i="114"/>
  <c r="CJ139" i="114"/>
  <c r="CP139" i="114"/>
  <c r="CD140" i="114"/>
  <c r="BI298" i="114" s="1"/>
  <c r="CJ140" i="114"/>
  <c r="CP140" i="114"/>
  <c r="AZ142" i="114"/>
  <c r="AZ143" i="114"/>
  <c r="AZ144" i="114"/>
  <c r="AZ145" i="114"/>
  <c r="AZ146" i="114"/>
  <c r="AZ147" i="114"/>
  <c r="AZ148" i="114"/>
  <c r="AZ149" i="114"/>
  <c r="AZ150" i="114"/>
  <c r="AZ151" i="114"/>
  <c r="CD152" i="114"/>
  <c r="CD154" i="114" s="1"/>
  <c r="CJ152" i="114"/>
  <c r="CJ154" i="114" s="1"/>
  <c r="CP152" i="114"/>
  <c r="CP154" i="114" s="1"/>
  <c r="CD153" i="114"/>
  <c r="CJ153" i="114"/>
  <c r="CP153" i="114"/>
  <c r="AZ155" i="114"/>
  <c r="AZ156" i="114"/>
  <c r="CD156" i="114"/>
  <c r="CD157" i="114" s="1"/>
  <c r="AZ158" i="114"/>
  <c r="AZ159" i="114"/>
  <c r="AZ160" i="114"/>
  <c r="AZ161" i="114"/>
  <c r="AZ162" i="114"/>
  <c r="AZ163" i="114"/>
  <c r="AZ164" i="114"/>
  <c r="AZ165" i="114"/>
  <c r="AZ166" i="114"/>
  <c r="AZ167" i="114"/>
  <c r="AZ168" i="114"/>
  <c r="AZ169" i="114"/>
  <c r="AZ170" i="114"/>
  <c r="AZ171" i="114"/>
  <c r="AZ172" i="114"/>
  <c r="AZ173" i="114"/>
  <c r="AZ174" i="114"/>
  <c r="CJ183" i="114"/>
  <c r="CP183" i="114"/>
  <c r="AZ176" i="114"/>
  <c r="AZ177" i="114"/>
  <c r="AZ178" i="114"/>
  <c r="AZ179" i="114"/>
  <c r="CD180" i="114"/>
  <c r="CJ180" i="114"/>
  <c r="CP180" i="114"/>
  <c r="CJ181" i="114"/>
  <c r="CP181" i="114"/>
  <c r="CD182" i="114"/>
  <c r="CJ182" i="114"/>
  <c r="CP182" i="114"/>
  <c r="CD184" i="114"/>
  <c r="CJ184" i="114"/>
  <c r="CP184" i="114"/>
  <c r="CD185" i="114"/>
  <c r="AZ187" i="114"/>
  <c r="CD191" i="114"/>
  <c r="AZ189" i="114"/>
  <c r="AZ190" i="114"/>
  <c r="CJ191" i="114"/>
  <c r="CP191" i="114"/>
  <c r="CD192" i="114"/>
  <c r="CJ192" i="114"/>
  <c r="CP192" i="114"/>
  <c r="CP194" i="114"/>
  <c r="AZ195" i="114"/>
  <c r="CD196" i="114"/>
  <c r="CD197" i="114" s="1"/>
  <c r="CJ197" i="114"/>
  <c r="CP197" i="114"/>
  <c r="AZ199" i="114"/>
  <c r="CJ208" i="114"/>
  <c r="CP208" i="114"/>
  <c r="CJ210" i="114"/>
  <c r="CP210" i="114"/>
  <c r="CD211" i="114"/>
  <c r="BI289" i="114" s="1"/>
  <c r="CJ211" i="114"/>
  <c r="BV289" i="114" s="1"/>
  <c r="CP211" i="114"/>
  <c r="CD213" i="114"/>
  <c r="CJ213" i="114"/>
  <c r="CP213" i="114"/>
  <c r="CD214" i="114"/>
  <c r="CJ214" i="114"/>
  <c r="CP214" i="114"/>
  <c r="AZ216" i="114"/>
  <c r="AZ217" i="114"/>
  <c r="AZ218" i="114"/>
  <c r="CD219" i="114"/>
  <c r="CJ219" i="114"/>
  <c r="CP219" i="114"/>
  <c r="CD220" i="114"/>
  <c r="CJ220" i="114"/>
  <c r="CP220" i="114"/>
  <c r="CJ221" i="114"/>
  <c r="CP221" i="114"/>
  <c r="CD227" i="114"/>
  <c r="AZ224" i="114"/>
  <c r="AZ225" i="114"/>
  <c r="AZ226" i="114"/>
  <c r="CJ227" i="114"/>
  <c r="CP227" i="114"/>
  <c r="AZ228" i="114"/>
  <c r="AZ229" i="114"/>
  <c r="AZ230" i="114"/>
  <c r="AZ231" i="114"/>
  <c r="CD241" i="114"/>
  <c r="AZ232" i="114"/>
  <c r="AZ233" i="114"/>
  <c r="AZ234" i="114"/>
  <c r="AZ235" i="114"/>
  <c r="AZ236" i="114"/>
  <c r="AZ237" i="114"/>
  <c r="AZ238" i="114"/>
  <c r="AZ239" i="114"/>
  <c r="CJ241" i="114"/>
  <c r="CP241" i="114"/>
  <c r="CD242" i="114"/>
  <c r="CJ242" i="114"/>
  <c r="CP242" i="114"/>
  <c r="CD243" i="114"/>
  <c r="CJ243" i="114"/>
  <c r="CP243" i="114"/>
  <c r="CD244" i="114"/>
  <c r="BI276" i="114" s="1"/>
  <c r="CJ244" i="114"/>
  <c r="BV276" i="114" s="1"/>
  <c r="BV271" i="114" s="1"/>
  <c r="CP244" i="114"/>
  <c r="CD245" i="114"/>
  <c r="BI297" i="114" s="1"/>
  <c r="CJ245" i="114"/>
  <c r="CP245" i="114"/>
  <c r="CD246" i="114"/>
  <c r="BI278" i="114" s="1"/>
  <c r="CJ246" i="114"/>
  <c r="BV278" i="114" s="1"/>
  <c r="CP246" i="114"/>
  <c r="CD247" i="114"/>
  <c r="BI286" i="114" s="1"/>
  <c r="CJ247" i="114"/>
  <c r="CP247" i="114"/>
  <c r="CD248" i="114"/>
  <c r="BI283" i="114" s="1"/>
  <c r="CJ248" i="114"/>
  <c r="CP248" i="114"/>
  <c r="CD249" i="114"/>
  <c r="BI294" i="114" s="1"/>
  <c r="CJ249" i="114"/>
  <c r="BV294" i="114" s="1"/>
  <c r="CP249" i="114"/>
  <c r="AZ252" i="114"/>
  <c r="CD253" i="114"/>
  <c r="CJ253" i="114"/>
  <c r="CP253" i="114"/>
  <c r="AZ254" i="114"/>
  <c r="AZ255" i="114"/>
  <c r="AZ256" i="114"/>
  <c r="AZ257" i="114"/>
  <c r="AZ258" i="114"/>
  <c r="CJ259" i="114"/>
  <c r="CP259" i="114"/>
  <c r="BI279" i="114"/>
  <c r="BV279" i="114"/>
  <c r="BV280" i="114"/>
  <c r="BI281" i="114"/>
  <c r="BV281" i="114"/>
  <c r="BI287" i="114"/>
  <c r="BV288" i="114"/>
  <c r="BI291" i="114"/>
  <c r="BI292" i="114"/>
  <c r="BV293" i="114"/>
  <c r="BI296" i="114"/>
  <c r="BI29" i="99"/>
  <c r="BI8" i="99" s="1"/>
  <c r="BI8" i="95"/>
  <c r="CM13" i="78"/>
  <c r="CM17" i="78" s="1"/>
  <c r="CM14" i="78"/>
  <c r="CM15" i="78"/>
  <c r="BI31" i="77" s="1"/>
  <c r="CM16" i="78"/>
  <c r="BI30" i="77"/>
  <c r="BI32" i="77"/>
  <c r="BI28" i="72"/>
  <c r="BI9" i="72" s="1"/>
  <c r="BI9" i="71"/>
  <c r="BI27" i="72"/>
  <c r="BI8" i="72" s="1"/>
  <c r="BI9" i="117"/>
  <c r="BI8" i="116"/>
  <c r="BI27" i="117" s="1"/>
  <c r="BI8" i="117" s="1"/>
  <c r="BI10" i="117" s="1"/>
  <c r="BI24" i="115" s="1"/>
  <c r="BI27" i="115" s="1"/>
  <c r="AV25" i="116"/>
  <c r="BV9" i="68"/>
  <c r="BV8" i="69" s="1"/>
  <c r="CI9" i="68"/>
  <c r="CI8" i="69" s="1"/>
  <c r="BV10" i="68"/>
  <c r="BV9" i="69" s="1"/>
  <c r="CI10" i="68"/>
  <c r="CI9" i="69" s="1"/>
  <c r="BI12" i="68"/>
  <c r="BI11" i="69" s="1"/>
  <c r="BI33" i="69" s="1"/>
  <c r="BV12" i="68"/>
  <c r="CI12" i="68"/>
  <c r="BI13" i="68"/>
  <c r="BI12" i="69" s="1"/>
  <c r="BI34" i="69" s="1"/>
  <c r="BI14" i="68"/>
  <c r="BI13" i="69" s="1"/>
  <c r="BI35" i="69" s="1"/>
  <c r="BV14" i="68"/>
  <c r="BV13" i="69" s="1"/>
  <c r="BV35" i="69" s="1"/>
  <c r="CI14" i="68"/>
  <c r="CI13" i="69" s="1"/>
  <c r="CI35" i="69" s="1"/>
  <c r="AE31" i="68"/>
  <c r="AE33" i="68"/>
  <c r="AE34" i="68"/>
  <c r="AE35" i="68"/>
  <c r="BB35" i="68"/>
  <c r="BY35" i="68"/>
  <c r="AE36" i="68"/>
  <c r="BB36" i="68"/>
  <c r="BY36" i="68"/>
  <c r="BB37" i="68"/>
  <c r="BY37" i="68"/>
  <c r="BI8" i="63"/>
  <c r="BI26" i="63" s="1"/>
  <c r="BI23" i="38" s="1"/>
  <c r="BV8" i="63"/>
  <c r="BV26" i="63" s="1"/>
  <c r="BV23" i="38" s="1"/>
  <c r="BI8" i="83" l="1"/>
  <c r="BI25" i="93"/>
  <c r="BI23" i="93" s="1"/>
  <c r="BI29" i="77"/>
  <c r="BI33" i="77" s="1"/>
  <c r="CM13" i="91"/>
  <c r="CI8" i="93" s="1"/>
  <c r="AZ175" i="114"/>
  <c r="CM17" i="79"/>
  <c r="BV8" i="81" s="1"/>
  <c r="BV15" i="68"/>
  <c r="CI15" i="68"/>
  <c r="CM13" i="90"/>
  <c r="BV8" i="93" s="1"/>
  <c r="CP215" i="114"/>
  <c r="CJ215" i="114"/>
  <c r="CI10" i="81"/>
  <c r="CI25" i="81" s="1"/>
  <c r="CI23" i="73" s="1"/>
  <c r="BI8" i="81"/>
  <c r="CD240" i="114"/>
  <c r="CD251" i="114" s="1"/>
  <c r="CP222" i="114"/>
  <c r="BI295" i="114"/>
  <c r="CD193" i="114"/>
  <c r="CD194" i="114" s="1"/>
  <c r="CD79" i="114"/>
  <c r="CP51" i="114"/>
  <c r="BI284" i="114"/>
  <c r="BI277" i="114" s="1"/>
  <c r="BV283" i="114"/>
  <c r="BV277" i="114" s="1"/>
  <c r="CI277" i="114"/>
  <c r="CJ186" i="114"/>
  <c r="CD259" i="114"/>
  <c r="CD221" i="114"/>
  <c r="CD222" i="114" s="1"/>
  <c r="CD208" i="114"/>
  <c r="AZ196" i="114"/>
  <c r="CD181" i="114"/>
  <c r="CD186" i="114" s="1"/>
  <c r="AZ74" i="114"/>
  <c r="CD19" i="114"/>
  <c r="CP186" i="114"/>
  <c r="CP251" i="114"/>
  <c r="CJ222" i="114"/>
  <c r="CD210" i="114"/>
  <c r="BI274" i="114" s="1"/>
  <c r="CP141" i="114"/>
  <c r="CJ141" i="114"/>
  <c r="CP83" i="114"/>
  <c r="CJ51" i="114"/>
  <c r="CJ251" i="114"/>
  <c r="CJ83" i="114"/>
  <c r="BI10" i="81"/>
  <c r="BI25" i="81" s="1"/>
  <c r="BI23" i="73" s="1"/>
  <c r="CI33" i="69"/>
  <c r="BV10" i="81"/>
  <c r="BV25" i="81" s="1"/>
  <c r="BV23" i="73" s="1"/>
  <c r="BV14" i="69"/>
  <c r="BV23" i="67" s="1"/>
  <c r="BV33" i="69"/>
  <c r="CI14" i="69"/>
  <c r="CI23" i="67" s="1"/>
  <c r="BI11" i="68"/>
  <c r="BI10" i="69" s="1"/>
  <c r="BI31" i="69" s="1"/>
  <c r="BV11" i="69"/>
  <c r="BI10" i="116"/>
  <c r="AV25" i="71"/>
  <c r="BI8" i="71"/>
  <c r="BI10" i="71" s="1"/>
  <c r="AZ223" i="114"/>
  <c r="CD124" i="114"/>
  <c r="CD141" i="114" s="1"/>
  <c r="BI10" i="68"/>
  <c r="BI9" i="69" s="1"/>
  <c r="CI11" i="69"/>
  <c r="BI26" i="72"/>
  <c r="AZ20" i="114"/>
  <c r="BI9" i="68"/>
  <c r="BI13" i="83"/>
  <c r="BI23" i="82" s="1"/>
  <c r="BI10" i="72"/>
  <c r="BI23" i="70" s="1"/>
  <c r="BI26" i="70" s="1"/>
  <c r="BI26" i="117"/>
  <c r="BI23" i="94"/>
  <c r="CI8" i="83" l="1"/>
  <c r="CI13" i="83" s="1"/>
  <c r="CI23" i="82" s="1"/>
  <c r="CI25" i="93"/>
  <c r="CI23" i="93" s="1"/>
  <c r="BV8" i="83"/>
  <c r="BV13" i="83" s="1"/>
  <c r="BV23" i="82" s="1"/>
  <c r="BV25" i="93"/>
  <c r="BV23" i="93" s="1"/>
  <c r="BI303" i="114"/>
  <c r="BI300" i="114" s="1"/>
  <c r="BI273" i="114"/>
  <c r="BI275" i="114"/>
  <c r="CD83" i="114"/>
  <c r="CJ261" i="114"/>
  <c r="CP261" i="114"/>
  <c r="CD51" i="114"/>
  <c r="CD215" i="114"/>
  <c r="BV270" i="114"/>
  <c r="BI25" i="104" s="1"/>
  <c r="CI271" i="114"/>
  <c r="CI270" i="114" s="1"/>
  <c r="BV25" i="104" s="1"/>
  <c r="BI8" i="69"/>
  <c r="BI32" i="69" s="1"/>
  <c r="BI15" i="68"/>
  <c r="CD261" i="114" l="1"/>
  <c r="BI271" i="114"/>
  <c r="BI270" i="114" s="1"/>
  <c r="AV25" i="104" s="1"/>
  <c r="BI14" i="69"/>
  <c r="BI23" i="67" s="1"/>
  <c r="AZ205" i="114"/>
</calcChain>
</file>

<file path=xl/sharedStrings.xml><?xml version="1.0" encoding="utf-8"?>
<sst xmlns="http://schemas.openxmlformats.org/spreadsheetml/2006/main" count="4079" uniqueCount="735">
  <si>
    <t>на 20</t>
  </si>
  <si>
    <t>год и на плановый период 20</t>
  </si>
  <si>
    <t>и 20</t>
  </si>
  <si>
    <t>годов</t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</si>
  <si>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</si>
  <si>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</si>
  <si>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</si>
  <si>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</si>
  <si>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</si>
  <si>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</si>
  <si>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</si>
  <si>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</si>
  <si>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</si>
  <si>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</si>
  <si>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</si>
  <si>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  <charset val="204"/>
      </rPr>
      <t>2</t>
    </r>
  </si>
  <si>
    <t>383</t>
  </si>
  <si>
    <t>Единица измерения: руб.</t>
  </si>
  <si>
    <t>по ОКЕИ</t>
  </si>
  <si>
    <t>Наименование показателя</t>
  </si>
  <si>
    <t>Код</t>
  </si>
  <si>
    <t>Сумма</t>
  </si>
  <si>
    <t>строки</t>
  </si>
  <si>
    <t>на 20__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</si>
  <si>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</si>
  <si>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</si>
  <si>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</si>
  <si>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</si>
  <si>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</si>
  <si>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Дебиторская задолженность на начало года</t>
  </si>
  <si>
    <t>0100</t>
  </si>
  <si>
    <t>Кредиторская задолженность на начало года</t>
  </si>
  <si>
    <t>0200</t>
  </si>
  <si>
    <t>0300</t>
  </si>
  <si>
    <t>Дебиторская задолженность на конец года</t>
  </si>
  <si>
    <t>0400</t>
  </si>
  <si>
    <t>Кредиторская задолженность на конец года</t>
  </si>
  <si>
    <t>0500</t>
  </si>
  <si>
    <t>9000</t>
  </si>
  <si>
    <t>(стр. 0300+стр. 0100–стр. 0200–стр. 0400+стр. 0500)</t>
  </si>
  <si>
    <t>Итого</t>
  </si>
  <si>
    <t>х</t>
  </si>
  <si>
    <t>всего</t>
  </si>
  <si>
    <t>в том числе:</t>
  </si>
  <si>
    <t>0101</t>
  </si>
  <si>
    <t>0201</t>
  </si>
  <si>
    <t>(на текущий финансовый год)</t>
  </si>
  <si>
    <t>(на первый год планового периода)</t>
  </si>
  <si>
    <t>(на второй год планового периода)</t>
  </si>
  <si>
    <t>сумма</t>
  </si>
  <si>
    <t>количество</t>
  </si>
  <si>
    <t>за пределами</t>
  </si>
  <si>
    <t>планового периода</t>
  </si>
  <si>
    <t>периода</t>
  </si>
  <si>
    <t>Всего</t>
  </si>
  <si>
    <t>0102</t>
  </si>
  <si>
    <t>0301</t>
  </si>
  <si>
    <t>0701</t>
  </si>
  <si>
    <t>(стр. 0100–стр. 0200+стр. 0300–стр. 0400+стр. 0500)</t>
  </si>
  <si>
    <t>Наименование</t>
  </si>
  <si>
    <t>чел.</t>
  </si>
  <si>
    <t>в год</t>
  </si>
  <si>
    <t>0001</t>
  </si>
  <si>
    <t>0002</t>
  </si>
  <si>
    <t>Наименование выплаты</t>
  </si>
  <si>
    <t>размер</t>
  </si>
  <si>
    <t>численность</t>
  </si>
  <si>
    <t>выплаты</t>
  </si>
  <si>
    <t>получателей</t>
  </si>
  <si>
    <t>на 1 человека</t>
  </si>
  <si>
    <t>выплаты, чел.</t>
  </si>
  <si>
    <t>по КОСГУ</t>
  </si>
  <si>
    <t>Расходы за счет:</t>
  </si>
  <si>
    <t>субсидии на цели осуществления капитальных вложений</t>
  </si>
  <si>
    <t>0003</t>
  </si>
  <si>
    <t>0004</t>
  </si>
  <si>
    <t>0005</t>
  </si>
  <si>
    <t>Обоснования (расчеты) плановых показателей иных выплат, за исключением фонда оплаты труда учреждения,</t>
  </si>
  <si>
    <r>
      <t>для выполнения отдельных полномочий</t>
    </r>
    <r>
      <rPr>
        <b/>
        <vertAlign val="superscript"/>
        <sz val="12"/>
        <rFont val="Times New Roman"/>
        <family val="1"/>
        <charset val="204"/>
      </rPr>
      <t>22</t>
    </r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</si>
  <si>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</si>
  <si>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</t>
  </si>
  <si>
    <t>привлекаемым согласно законодательству для выполнения отдельных полномочий</t>
  </si>
  <si>
    <t>Итого планируемых выплат персоналу, привлекаемому согласно законодательству</t>
  </si>
  <si>
    <t>для выполнения отдельных полномочий</t>
  </si>
  <si>
    <r>
      <t>22</t>
    </r>
    <r>
      <rPr>
        <sz val="8"/>
        <rFont val="Times New Roman"/>
        <family val="1"/>
        <charset val="204"/>
      </rPr>
      <t> Формируется по элементу вида расходов 113 «Иные выплаты, за исключением фонда оплаты труда учреждений, лицам, привлекаемым согласно законодательству для выполнения отдельных полномочий» классификации расходов бюджетов.</t>
    </r>
  </si>
  <si>
    <t>2. 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</si>
  <si>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Обоснование (расчет) расходов на прочие выплаты персоналу учреждений, за исключением фонда оплаты труда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</si>
  <si>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</si>
  <si>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</si>
  <si>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</t>
  </si>
  <si>
    <r>
      <t>25</t>
    </r>
    <r>
      <rPr>
        <sz val="8"/>
        <rFont val="Times New Roman"/>
        <family val="1"/>
        <charset val="204"/>
      </rPr>
      <t> Формируется по элементу вида расходов 112 «Иные выплаты персоналу учреждений, за исключением фонда оплаты труда», 134 «Иные выплаты военнослужащим и сотрудникам, имеющим специальные звания» классификации расходов бюджетов.</t>
    </r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</si>
  <si>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</si>
  <si>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</t>
  </si>
  <si>
    <t>на территории Российской Федерации, всего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</si>
  <si>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</si>
  <si>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</si>
  <si>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>выплата суточных при служебных командировках работникам на территории Российской</t>
  </si>
  <si>
    <t>0103</t>
  </si>
  <si>
    <t>Федерации</t>
  </si>
  <si>
    <t>на территории иностранных государств, всего</t>
  </si>
  <si>
    <t>при командировании на территории иностранных государств</t>
  </si>
  <si>
    <t>0202</t>
  </si>
  <si>
    <t>на территории иностранных государств</t>
  </si>
  <si>
    <t>выплата суточных при служебных командировках работников на территории иностранных</t>
  </si>
  <si>
    <t>0203</t>
  </si>
  <si>
    <t>государств</t>
  </si>
  <si>
    <t>расходы на оформление обязательной медицинской страховки при служебных командировках</t>
  </si>
  <si>
    <t>0204</t>
  </si>
  <si>
    <t>работников на территории иностранных государств</t>
  </si>
  <si>
    <t>расходы на оформление заграничного паспорта, визы и других выездных документов при</t>
  </si>
  <si>
    <t>0205</t>
  </si>
  <si>
    <t>служебных командировках работников на территории иностранных государств</t>
  </si>
  <si>
    <t>расходы на оплату сборов за право въезда, транзита и иных обязательных платежей и сборов</t>
  </si>
  <si>
    <t>0206</t>
  </si>
  <si>
    <t>при служебных командировках работников на территории иностранных государств</t>
  </si>
  <si>
    <t>иные расходы при служебных командировках работников на территории иностранных</t>
  </si>
  <si>
    <t>0207</t>
  </si>
  <si>
    <t>Компенсация за использование личного транспорта для служебных целей</t>
  </si>
  <si>
    <t>Возмещение расходов на прохождение медицинского осмотра</t>
  </si>
  <si>
    <t>Иные расходы на осуществление выплат персоналу, за исключением оплаты труда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</si>
  <si>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</si>
  <si>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</si>
  <si>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Средний размер выплаты</t>
  </si>
  <si>
    <t>Численность</t>
  </si>
  <si>
    <t>Среднее количество</t>
  </si>
  <si>
    <t>на 1 сотрудника</t>
  </si>
  <si>
    <t>получателей выплаты,</t>
  </si>
  <si>
    <t>выплат в год, ед.</t>
  </si>
  <si>
    <t>(гр. 3хгр. 4хгр. 5)</t>
  </si>
  <si>
    <t>Компенсации работникам расходов по проезду</t>
  </si>
  <si>
    <t>к месту командировки и обратно, всего</t>
  </si>
  <si>
    <t>из них:</t>
  </si>
  <si>
    <t>0110</t>
  </si>
  <si>
    <t>административно-управленческий персонал</t>
  </si>
  <si>
    <t>0111</t>
  </si>
  <si>
    <t>руководители</t>
  </si>
  <si>
    <t>прочий персонал</t>
  </si>
  <si>
    <t>0120</t>
  </si>
  <si>
    <t>(гр. 3×гр. 4×гр. 5)</t>
  </si>
  <si>
    <t>административно-управленческий персонал, всего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</si>
  <si>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</si>
  <si>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20__ год (на очередной финансовый год)</t>
  </si>
  <si>
    <t>Количество</t>
  </si>
  <si>
    <t>дней</t>
  </si>
  <si>
    <t>(гр. 3×гр. 4×гр. 5×гр. 6)</t>
  </si>
  <si>
    <t>Компенсации работникам расходов по найму</t>
  </si>
  <si>
    <t>жилого помещения в период командирования,</t>
  </si>
  <si>
    <t>2.1.2.2. Расчет компенсации работникам расходов по найму жилого помещения в период командирования на территории Российской Федерации на 20__ год</t>
  </si>
  <si>
    <t>2.1.2.3. Расчет компенсации работникам расходов по найму жилого помещения в период командирования на территории Российской Федерации на 20__ год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</si>
  <si>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</si>
  <si>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20__ год (на очередной финансовый год)</t>
  </si>
  <si>
    <t>Выплата суточных при служебных командировках</t>
  </si>
  <si>
    <t>работникам учреждений на территории</t>
  </si>
  <si>
    <t>Российской Федерации, всего</t>
  </si>
  <si>
    <t>2.1.3.2. Расчет суточных при служебных командировках работникам учреждения на территории Российской Федерации на 20__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</si>
  <si>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20__ год (на второй год планового периода)</t>
  </si>
  <si>
    <t>Коли-</t>
  </si>
  <si>
    <t>чество</t>
  </si>
  <si>
    <t>средний</t>
  </si>
  <si>
    <t>числен-</t>
  </si>
  <si>
    <t>среднее</t>
  </si>
  <si>
    <t>ность</t>
  </si>
  <si>
    <t>коли-</t>
  </si>
  <si>
    <t>получа-</t>
  </si>
  <si>
    <t>на 1 че-</t>
  </si>
  <si>
    <t>телей</t>
  </si>
  <si>
    <t>выплат</t>
  </si>
  <si>
    <t>ловека</t>
  </si>
  <si>
    <t>выпла-</t>
  </si>
  <si>
    <t>в год,</t>
  </si>
  <si>
    <t>ты, чел.</t>
  </si>
  <si>
    <t>ед.</t>
  </si>
  <si>
    <r>
      <t>3. Аналитическое распределение по КОСГУ</t>
    </r>
    <r>
      <rPr>
        <b/>
        <vertAlign val="superscript"/>
        <sz val="10"/>
        <rFont val="Times New Roman"/>
        <family val="1"/>
        <charset val="204"/>
      </rPr>
      <t>26</t>
    </r>
  </si>
  <si>
    <r>
      <t>26</t>
    </r>
    <r>
      <rPr>
        <sz val="8"/>
        <rFont val="Times New Roman"/>
        <family val="1"/>
        <charset val="204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</si>
  <si>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Обоснования (расчеты) плановых показателей по социальным выплатам гражданам, кроме публичных нормативных обязательств,</t>
    </r>
    <r>
      <rPr>
        <b/>
        <vertAlign val="superscript"/>
        <sz val="12"/>
        <rFont val="Times New Roman"/>
        <family val="1"/>
        <charset val="204"/>
      </rPr>
      <t>39</t>
    </r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</si>
  <si>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</si>
  <si>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</si>
  <si>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</t>
  </si>
  <si>
    <r>
      <t>39</t>
    </r>
    <r>
      <rPr>
        <sz val="8"/>
        <rFont val="Times New Roman"/>
        <family val="1"/>
        <charset val="204"/>
      </rPr>
      <t> Формируется по элементу вида расходов 321 «Пособия, компенсации и иные социальные выплаты гражданам, кроме публичных нормативных обязательств» классификации расходов бюджетов.</t>
    </r>
  </si>
  <si>
    <t>2. Расчет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</si>
  <si>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</si>
  <si>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</si>
  <si>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Кате-</t>
  </si>
  <si>
    <t>гория</t>
  </si>
  <si>
    <t>Пособия, компенсации и иные</t>
  </si>
  <si>
    <t>социальные выплаты гражданам,</t>
  </si>
  <si>
    <r>
      <t>3. Аналитическое распределение по КОСГУ</t>
    </r>
    <r>
      <rPr>
        <b/>
        <vertAlign val="superscript"/>
        <sz val="10"/>
        <rFont val="Times New Roman"/>
        <family val="1"/>
        <charset val="204"/>
      </rPr>
      <t>40</t>
    </r>
  </si>
  <si>
    <r>
      <t>40</t>
    </r>
    <r>
      <rPr>
        <sz val="8"/>
        <rFont val="Times New Roman"/>
        <family val="1"/>
        <charset val="204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</si>
  <si>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Обоснования (расчеты) плановых показателей по иным выплатам населению</t>
    </r>
    <r>
      <rPr>
        <b/>
        <vertAlign val="superscript"/>
        <sz val="12"/>
        <rFont val="Times New Roman"/>
        <family val="1"/>
        <charset val="204"/>
      </rPr>
      <t>48</t>
    </r>
  </si>
  <si>
    <t>1. Расчет расходов на иные выплаты населению</t>
  </si>
  <si>
    <t>Расходы на иные выплаты населению</t>
  </si>
  <si>
    <t>Итого планируемых выплат в части иных выплат населению</t>
  </si>
  <si>
    <r>
      <t>48</t>
    </r>
    <r>
      <rPr>
        <sz val="8"/>
        <rFont val="Times New Roman"/>
        <family val="1"/>
        <charset val="204"/>
      </rPr>
      <t> Формируется по элементу вида расходов 360 «Иные выплаты населению» классификации расходов бюджетов.</t>
    </r>
  </si>
  <si>
    <t>2. Расчет расходов на иные выплаты населению</t>
  </si>
  <si>
    <t>2.1. Расчет расходов на иные выплаты населению</t>
  </si>
  <si>
    <r>
      <t>49</t>
    </r>
    <r>
      <rPr>
        <sz val="8"/>
        <rFont val="Times New Roman"/>
        <family val="1"/>
        <charset val="204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</si>
  <si>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Обоснования (расчеты) плановых показателей в части уплаты налога на имущество организаций и земельного налога</t>
    </r>
    <r>
      <rPr>
        <b/>
        <vertAlign val="superscript"/>
        <sz val="12"/>
        <rFont val="Times New Roman"/>
        <family val="1"/>
        <charset val="204"/>
      </rPr>
      <t>51</t>
    </r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</si>
  <si>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</si>
  <si>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</si>
  <si>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</t>
  </si>
  <si>
    <r>
      <t>51</t>
    </r>
    <r>
      <rPr>
        <sz val="8"/>
        <rFont val="Times New Roman"/>
        <family val="1"/>
        <charset val="204"/>
      </rPr>
      <t> Формируется по элементу вида расходов 851 «Уплата налога на имущество организаций и земельного налога» классификации расходов бюджетов.</t>
    </r>
  </si>
  <si>
    <t>Земельный налог</t>
  </si>
  <si>
    <t>Корректировка в связи с округлением</t>
  </si>
  <si>
    <t>3.1. Расчет расходов на уплату налога на имущество организаций</t>
  </si>
  <si>
    <t>Код ОКТМО,</t>
  </si>
  <si>
    <t>Среднегодовая</t>
  </si>
  <si>
    <t>Стоимость</t>
  </si>
  <si>
    <t>Налоговая</t>
  </si>
  <si>
    <t>Код нало-</t>
  </si>
  <si>
    <t>Нало-</t>
  </si>
  <si>
    <t>Сумма нало-</t>
  </si>
  <si>
    <t>Налоговая льгота в виде</t>
  </si>
  <si>
    <t>по которому</t>
  </si>
  <si>
    <t>стоимость имущества</t>
  </si>
  <si>
    <t>льготируемого</t>
  </si>
  <si>
    <t>база</t>
  </si>
  <si>
    <t>говой</t>
  </si>
  <si>
    <t>говая</t>
  </si>
  <si>
    <t>га за налого-</t>
  </si>
  <si>
    <t>уменьшения суммы</t>
  </si>
  <si>
    <t>налога, упла-</t>
  </si>
  <si>
    <t>(гр. 9–гр. 11+</t>
  </si>
  <si>
    <t>подлежит</t>
  </si>
  <si>
    <t>за налоговый период</t>
  </si>
  <si>
    <t>имущества</t>
  </si>
  <si>
    <t>(гр. 2–гр. 5)</t>
  </si>
  <si>
    <t>льготы</t>
  </si>
  <si>
    <t>ставка,</t>
  </si>
  <si>
    <t>вый период</t>
  </si>
  <si>
    <t>налога, подлежащей</t>
  </si>
  <si>
    <t>чиваемая за</t>
  </si>
  <si>
    <t>гр. 12)</t>
  </si>
  <si>
    <t>уплате</t>
  </si>
  <si>
    <t>(в виде</t>
  </si>
  <si>
    <t>%</t>
  </si>
  <si>
    <t>(гр. 6×</t>
  </si>
  <si>
    <t>уплате в бюджет</t>
  </si>
  <si>
    <t>пределами</t>
  </si>
  <si>
    <t>в том числе</t>
  </si>
  <si>
    <t>код нало-</t>
  </si>
  <si>
    <t>среднего-</t>
  </si>
  <si>
    <t>пониже-</t>
  </si>
  <si>
    <t>гр. 8/100)</t>
  </si>
  <si>
    <t>Российской</t>
  </si>
  <si>
    <t>налога</t>
  </si>
  <si>
    <t>недвижи-</t>
  </si>
  <si>
    <t>довая стои-</t>
  </si>
  <si>
    <t>ния нало-</t>
  </si>
  <si>
    <t>мое иму-</t>
  </si>
  <si>
    <t>мость не об-</t>
  </si>
  <si>
    <t>щество</t>
  </si>
  <si>
    <t>лагаемого</t>
  </si>
  <si>
    <t>ставки)</t>
  </si>
  <si>
    <t>налогом</t>
  </si>
  <si>
    <t>за налого-</t>
  </si>
  <si>
    <t>3.2. Расчет расходов на уплату земельного налога</t>
  </si>
  <si>
    <t>Код по ОКТМО муниципального образования, на территории</t>
  </si>
  <si>
    <t>Кадастровый номер</t>
  </si>
  <si>
    <t>которого расположен земельный участок (доля земельного участка)</t>
  </si>
  <si>
    <t>земельного участка</t>
  </si>
  <si>
    <t>Код по ОКТМО</t>
  </si>
  <si>
    <t>Кадастровый</t>
  </si>
  <si>
    <t>Категория</t>
  </si>
  <si>
    <t>Кадастровая</t>
  </si>
  <si>
    <t>Доля налого-</t>
  </si>
  <si>
    <t>Коэф-</t>
  </si>
  <si>
    <t>Исчисленная</t>
  </si>
  <si>
    <t>муниципального</t>
  </si>
  <si>
    <t>номер</t>
  </si>
  <si>
    <t>земель</t>
  </si>
  <si>
    <t>стоимость</t>
  </si>
  <si>
    <t>плательщика</t>
  </si>
  <si>
    <t>доли необлагаемой</t>
  </si>
  <si>
    <t>полных</t>
  </si>
  <si>
    <t>фициент</t>
  </si>
  <si>
    <t>образования,</t>
  </si>
  <si>
    <t>земельного</t>
  </si>
  <si>
    <t>(код)</t>
  </si>
  <si>
    <t>(доля</t>
  </si>
  <si>
    <t>в праве на</t>
  </si>
  <si>
    <t>площади земельного</t>
  </si>
  <si>
    <t>месяцев</t>
  </si>
  <si>
    <t>владения</t>
  </si>
  <si>
    <t>на территории</t>
  </si>
  <si>
    <t>участка</t>
  </si>
  <si>
    <t>кадастровой</t>
  </si>
  <si>
    <t>земельный</t>
  </si>
  <si>
    <t>участка (п. 2 ст. 387</t>
  </si>
  <si>
    <t>(Кв)</t>
  </si>
  <si>
    <t>которого расположен</t>
  </si>
  <si>
    <t>стоимости)</t>
  </si>
  <si>
    <t>участок</t>
  </si>
  <si>
    <t>Налогового кодекса)</t>
  </si>
  <si>
    <t>земельным</t>
  </si>
  <si>
    <t>земельный участок</t>
  </si>
  <si>
    <t>код</t>
  </si>
  <si>
    <t>участком</t>
  </si>
  <si>
    <t>(доля земельного</t>
  </si>
  <si>
    <t>налоговой</t>
  </si>
  <si>
    <t>в течение</t>
  </si>
  <si>
    <t>участка)</t>
  </si>
  <si>
    <t>налогового</t>
  </si>
  <si>
    <t>освобождения от</t>
  </si>
  <si>
    <t>снижения налоговой</t>
  </si>
  <si>
    <t>(гр. 23)</t>
  </si>
  <si>
    <t>налогообложения</t>
  </si>
  <si>
    <t>налога (п. 2 ст. 387</t>
  </si>
  <si>
    <t>ставки (п. 2 ст. 387</t>
  </si>
  <si>
    <t>налога за</t>
  </si>
  <si>
    <t>использо-</t>
  </si>
  <si>
    <t>(Кл)</t>
  </si>
  <si>
    <t>(п. 2 ст. 387</t>
  </si>
  <si>
    <t>(ст. 7, ст. 395</t>
  </si>
  <si>
    <t>налоговый</t>
  </si>
  <si>
    <t>вания</t>
  </si>
  <si>
    <t>период</t>
  </si>
  <si>
    <t>с учетом</t>
  </si>
  <si>
    <t>нало-</t>
  </si>
  <si>
    <t>(гр. 12×</t>
  </si>
  <si>
    <t>(1–гр. 14))</t>
  </si>
  <si>
    <t>Код ОКТМО</t>
  </si>
  <si>
    <t>участка,</t>
  </si>
  <si>
    <t>руб.</t>
  </si>
  <si>
    <r>
      <t>52</t>
    </r>
    <r>
      <rPr>
        <sz val="8"/>
        <rFont val="Times New Roman"/>
        <family val="1"/>
        <charset val="204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</si>
  <si>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Обоснования (расчеты) плановых показателей на уплату прочих налогов, сборов</t>
    </r>
    <r>
      <rPr>
        <b/>
        <vertAlign val="superscript"/>
        <sz val="12"/>
        <rFont val="Times New Roman"/>
        <family val="1"/>
        <charset val="204"/>
      </rPr>
      <t>54</t>
    </r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</si>
  <si>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</si>
  <si>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</si>
  <si>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</t>
  </si>
  <si>
    <r>
      <t>54</t>
    </r>
    <r>
      <rPr>
        <sz val="8"/>
        <rFont val="Times New Roman"/>
        <family val="1"/>
        <charset val="204"/>
      </rPr>
      <t> Формируется по элементу вида расходов 852 «Уплата прочих налогов, сборов» классификации расходов бюджетов.</t>
    </r>
  </si>
  <si>
    <t>2. Расчет расходов на уплату прочих налогов, сборов</t>
  </si>
  <si>
    <t>Транспортный налог</t>
  </si>
  <si>
    <t>Иные налоги, сборы (включаемые в состав расходов) в бюджеты бюджетной системы</t>
  </si>
  <si>
    <t>Российской Федерации</t>
  </si>
  <si>
    <t>Государственая пошлина</t>
  </si>
  <si>
    <t>Код по</t>
  </si>
  <si>
    <t>ставка</t>
  </si>
  <si>
    <t>кодекса</t>
  </si>
  <si>
    <t>дата</t>
  </si>
  <si>
    <t>Коэффи-</t>
  </si>
  <si>
    <t>Транспортное средство</t>
  </si>
  <si>
    <t>Доля во</t>
  </si>
  <si>
    <t>Повышаю-</t>
  </si>
  <si>
    <t>субъекта</t>
  </si>
  <si>
    <t>наименование</t>
  </si>
  <si>
    <t>регистра-</t>
  </si>
  <si>
    <t>циент</t>
  </si>
  <si>
    <t>владении</t>
  </si>
  <si>
    <t>щий коэф-</t>
  </si>
  <si>
    <t>(марка)</t>
  </si>
  <si>
    <t>вида</t>
  </si>
  <si>
    <t>ционный</t>
  </si>
  <si>
    <t>регист-</t>
  </si>
  <si>
    <t>снятия</t>
  </si>
  <si>
    <t>фициент,</t>
  </si>
  <si>
    <t>знак (номер)</t>
  </si>
  <si>
    <t>рации</t>
  </si>
  <si>
    <t>с учета</t>
  </si>
  <si>
    <t>п. 2 ст. 362</t>
  </si>
  <si>
    <t>транспорт-</t>
  </si>
  <si>
    <t>Налогового</t>
  </si>
  <si>
    <t>ного средства</t>
  </si>
  <si>
    <t>Налоговый вычет</t>
  </si>
  <si>
    <t>освобождения</t>
  </si>
  <si>
    <t>уменьшения суммы налога,</t>
  </si>
  <si>
    <t>снижения</t>
  </si>
  <si>
    <t>сумма налога,</t>
  </si>
  <si>
    <t>исполь-</t>
  </si>
  <si>
    <t>от налогообложения</t>
  </si>
  <si>
    <t>подлежащей уплате в бюджет</t>
  </si>
  <si>
    <t>налоговой ставки</t>
  </si>
  <si>
    <t>подлежащая</t>
  </si>
  <si>
    <t>зования</t>
  </si>
  <si>
    <t>налого-</t>
  </si>
  <si>
    <t>умень-</t>
  </si>
  <si>
    <t>в бюджет</t>
  </si>
  <si>
    <t>вой</t>
  </si>
  <si>
    <t>шения</t>
  </si>
  <si>
    <t>суммы</t>
  </si>
  <si>
    <t>налога, %</t>
  </si>
  <si>
    <t>Код по ОКТМО, по которому подлежит уплата иных налогов, сборов</t>
  </si>
  <si>
    <t>Код ОКТМО, по которому подлежит уплате государственная пошлина</t>
  </si>
  <si>
    <r>
      <t>55</t>
    </r>
    <r>
      <rPr>
        <sz val="8"/>
        <rFont val="Times New Roman"/>
        <family val="1"/>
        <charset val="204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</si>
  <si>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Обоснования (расчеты) плановых показателей на уплату штрафов (в том числе административных), пеней и иных платежей</t>
    </r>
    <r>
      <rPr>
        <b/>
        <vertAlign val="superscript"/>
        <sz val="12"/>
        <rFont val="Times New Roman"/>
        <family val="1"/>
        <charset val="204"/>
      </rPr>
      <t>57</t>
    </r>
  </si>
  <si>
    <t>1. Расчет выплат в части расходов по уплате иных платежей</t>
  </si>
  <si>
    <t>Уплата иных платежей</t>
  </si>
  <si>
    <t>Дебиторская задолженность по излишне уплаченным иным платежам</t>
  </si>
  <si>
    <t>(сумма излишне уплаченных иных платежей) на конец года</t>
  </si>
  <si>
    <t>Кредиторская задолженность по уплате иных платежей на конец года</t>
  </si>
  <si>
    <t>Итого планируемых выплат по уплате иных платежей</t>
  </si>
  <si>
    <r>
      <t>57</t>
    </r>
    <r>
      <rPr>
        <sz val="8"/>
        <rFont val="Times New Roman"/>
        <family val="1"/>
        <charset val="204"/>
      </rPr>
      <t> Формируется по элементу вида расходов 853 «Уплата иных платежей» классификации расходов бюджетов.</t>
    </r>
  </si>
  <si>
    <t>2. Расчет расходов на уплату иных платежей</t>
  </si>
  <si>
    <t>Уплата штрафов (в том числе административных), пеней</t>
  </si>
  <si>
    <t>Иные платежи</t>
  </si>
  <si>
    <t>2.1. Расчет расходов на уплату штрафов (в том числе административных), пеней</t>
  </si>
  <si>
    <t>одной</t>
  </si>
  <si>
    <t>выплат в год,</t>
  </si>
  <si>
    <t>Уплата штрафов (в том числе</t>
  </si>
  <si>
    <t>административных), пени,</t>
  </si>
  <si>
    <t>Иные платежи, всего</t>
  </si>
  <si>
    <r>
      <t>58</t>
    </r>
    <r>
      <rPr>
        <sz val="8"/>
        <rFont val="Times New Roman"/>
        <family val="1"/>
        <charset val="204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</si>
  <si>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Обоснования (расчеты) плановых показателей на выплаты по исполнению судебных актов</t>
    </r>
    <r>
      <rPr>
        <b/>
        <vertAlign val="superscript"/>
        <sz val="12"/>
        <rFont val="Times New Roman"/>
        <family val="1"/>
        <charset val="204"/>
      </rPr>
      <t>69</t>
    </r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</si>
  <si>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</si>
  <si>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</si>
  <si>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</t>
  </si>
  <si>
    <r>
      <t>69</t>
    </r>
    <r>
      <rPr>
        <sz val="8"/>
        <rFont val="Times New Roman"/>
        <family val="1"/>
        <charset val="204"/>
      </rPr>
      <t> Формируется по элементу вида расходов 831 «Исполнение судебных актов Российской Федерации и мировых соглашений по возмещению причиненного вреда», 832 «Исполнение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арбитражах» классификации расходов бюджетов.</t>
    </r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</si>
  <si>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</si>
  <si>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</t>
  </si>
  <si>
    <t>причиненного в результате деятельности учреждения</t>
  </si>
  <si>
    <t>Внесение на депозитный счет арбитражного суда денежных сумм, необходимых для оплаты</t>
  </si>
  <si>
    <t>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</si>
  <si>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</si>
  <si>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показателя</t>
  </si>
  <si>
    <t>в год, ед.</t>
  </si>
  <si>
    <t>Исполнение судебных актов</t>
  </si>
  <si>
    <t>Российской Федерации и мировых</t>
  </si>
  <si>
    <t>соглашений по возмещению вреда,</t>
  </si>
  <si>
    <t>причиненного в результате</t>
  </si>
  <si>
    <t>деятельности учреждения, всего</t>
  </si>
  <si>
    <t>2.2. 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</si>
  <si>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Внесение на депозитный счет</t>
  </si>
  <si>
    <t>арбитражного суда денежных</t>
  </si>
  <si>
    <t>сумм, необходимых для оплаты</t>
  </si>
  <si>
    <t>судебных издержек, осуществляе-</t>
  </si>
  <si>
    <t>мое на основании соответствую-</t>
  </si>
  <si>
    <t>щего судебного акта, всего</t>
  </si>
  <si>
    <r>
      <t>Обоснования (расчеты) плановых показателей на закупку товаров, работ, услуг</t>
    </r>
    <r>
      <rPr>
        <b/>
        <vertAlign val="superscript"/>
        <sz val="12"/>
        <rFont val="Times New Roman"/>
        <family val="1"/>
        <charset val="204"/>
      </rPr>
      <t>72</t>
    </r>
  </si>
  <si>
    <t>1. Расчет выплат на закупку товаров, работ, услуг</t>
  </si>
  <si>
    <t>объем обязательств,</t>
  </si>
  <si>
    <t>подлежащих</t>
  </si>
  <si>
    <t>исполнению</t>
  </si>
  <si>
    <t>Расходы на закупку товаров, работ, услуг</t>
  </si>
  <si>
    <t>Итого планируемых выплат в связи с закупками товаров, работ, услуг</t>
  </si>
  <si>
    <r>
      <t>72</t>
    </r>
    <r>
      <rPr>
        <sz val="8"/>
        <rFont val="Times New Roman"/>
        <family val="1"/>
        <charset val="204"/>
      </rPr>
      <t> Формируется по элементам вида расходов 241 «Научно-исследовательские и опытно-конструкторские работы», 243 «Закупка товаров, работ, услуг в целях капитального ремонта государственного (муниципального) имущества», 244 «Прочая закупка товаров, работ и услуг», 245 «Закупка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заказа», 323 «Приобретение товаров, работ, услуг в пользу граждан в целях их социального обеспечения» классификации расходов бюджетов.</t>
    </r>
  </si>
  <si>
    <t>Цена за единицу</t>
  </si>
  <si>
    <t>Уровень</t>
  </si>
  <si>
    <t>Стоимость работ (услуг)</t>
  </si>
  <si>
    <t>товара, работы,</t>
  </si>
  <si>
    <t>КОСГУ</t>
  </si>
  <si>
    <t>индексации, %</t>
  </si>
  <si>
    <t>услуги</t>
  </si>
  <si>
    <r>
      <t>75</t>
    </r>
    <r>
      <rPr>
        <sz val="8"/>
        <rFont val="Times New Roman"/>
        <family val="1"/>
        <charset val="204"/>
      </rPr>
      <t> Детализируется показатель строки 0300 «Расходы на закупку товаров, работ, услуг» таблицы 1 «Расчет выплат на закупку товаров, работ, услуг». Раздел заполняется в случае, если Порядком органа-учредителя предусмотрена указанная детализация.</t>
    </r>
  </si>
  <si>
    <t>Обоснования (расчеты) плановых показателей по уплате налогов, объектом налогообложения</t>
  </si>
  <si>
    <r>
      <t>для которых являются доходы (прибыль) учреждения</t>
    </r>
    <r>
      <rPr>
        <b/>
        <vertAlign val="superscript"/>
        <sz val="12"/>
        <rFont val="Times New Roman"/>
        <family val="1"/>
        <charset val="204"/>
      </rPr>
      <t>85</t>
    </r>
  </si>
  <si>
    <t>1. Расчет выплат на уплату налогов, объектом налогообложения для которых являются доходы (прибыль) учреждения</t>
  </si>
  <si>
    <t>Налоги, объектом налогообложения для которых являются доходы (прибыль) учреждения</t>
  </si>
  <si>
    <t>Итого планируемых выплат на уплату налогов, объектом налогообложения для которых</t>
  </si>
  <si>
    <t>являются доходы (прибыль) учреждения</t>
  </si>
  <si>
    <r>
      <t>85</t>
    </r>
    <r>
      <rPr>
        <sz val="8"/>
        <rFont val="Times New Roman"/>
        <family val="1"/>
        <charset val="204"/>
      </rPr>
      <t> Формируется по статье 180 «Прочие доходы» аналитической группы подвида доходов бюджетов.</t>
    </r>
  </si>
  <si>
    <t>2.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</si>
  <si>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</si>
  <si>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</si>
  <si>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доход, всего</t>
  </si>
  <si>
    <r>
      <t>Обоснования (расчеты) плановых показателей по прочим выплатам</t>
    </r>
    <r>
      <rPr>
        <b/>
        <vertAlign val="superscript"/>
        <sz val="12"/>
        <rFont val="Times New Roman"/>
        <family val="1"/>
        <charset val="204"/>
      </rPr>
      <t>86</t>
    </r>
  </si>
  <si>
    <t>1. Расчет прочих выплат</t>
  </si>
  <si>
    <t>Прочие выплаты</t>
  </si>
  <si>
    <r>
      <t>86</t>
    </r>
    <r>
      <rPr>
        <sz val="8"/>
        <rFont val="Times New Roman"/>
        <family val="1"/>
        <charset val="204"/>
      </rPr>
      <t> Формируется по статье 610 «Выбытие денежных средств и их эквивалентов» классификации расходов бюджетов.</t>
    </r>
  </si>
  <si>
    <t>2. Расчет прочих выплат</t>
  </si>
  <si>
    <t>Уменьшение остатков денежных средств за счет возврата в бюджет средств субсидии,</t>
  </si>
  <si>
    <t>предоставленной учреждению на финансовое обеспечение выполнения государственного</t>
  </si>
  <si>
    <t>(муниципального) задания, всего</t>
  </si>
  <si>
    <t>Уменьшение остатков денежных средств за счет возврата в бюджет предоставленных</t>
  </si>
  <si>
    <t>учреждению целевых субсидий, всего</t>
  </si>
  <si>
    <t>предоставленной учреждению на осуществление капитальных вложений, всего</t>
  </si>
  <si>
    <t>Прочие выбытия денежных средств, всего</t>
  </si>
  <si>
    <t>0006</t>
  </si>
  <si>
    <t>0007</t>
  </si>
  <si>
    <t>субсидия на..</t>
  </si>
  <si>
    <t>приносящей доход деятельности (собственные доходы учреждения), в т. ч. по направлению деятельности</t>
  </si>
  <si>
    <t>субсидии на выполнение муниципального задания, в т. ч. по коду субсидии</t>
  </si>
  <si>
    <t>субсидии на иные цели, в т. ч. по коду субсидии</t>
  </si>
  <si>
    <t xml:space="preserve"> Размер выплаты</t>
  </si>
  <si>
    <t>Размер выплаты</t>
  </si>
  <si>
    <t>2.1. Расчет расходов на уплату транспортного налога</t>
  </si>
  <si>
    <t>2.2. Расчет объема расходов на уплату иных налогов и сборов</t>
  </si>
  <si>
    <t>3. Аналитическое распределение по КОСГУ</t>
  </si>
  <si>
    <t>4. Справочно: аналитическое распределение расходов по источникам финансового обеспечения (в том числе по КФСР)</t>
  </si>
  <si>
    <t>приносящей доход деятельности (собственные доходы учреждения),
 в т. ч. по направлению деятельности</t>
  </si>
  <si>
    <t>4. Аналитическое распределение по КОСГУ</t>
  </si>
  <si>
    <t>2.3. Расчет объема расходов на уплату государственной пошлины</t>
  </si>
  <si>
    <t>2.2. Расчет расходов на иные платежи</t>
  </si>
  <si>
    <t>3. Детализированный расчет расходов на закупку товаров, работ, услуг по кодам классификации операций сектора государственного управления</t>
  </si>
  <si>
    <t>Руководитель учреждения</t>
  </si>
  <si>
    <t>(подпись)</t>
  </si>
  <si>
    <t>(расшифровка подписи)</t>
  </si>
  <si>
    <t>Исполнитель:</t>
  </si>
  <si>
    <t>(должность)</t>
  </si>
  <si>
    <t>(фамилия, инициалы)</t>
  </si>
  <si>
    <t>(телефон)</t>
  </si>
  <si>
    <t>2.2. Компенсация расходов на прохождение медицинского осмотра</t>
  </si>
  <si>
    <t>2.3. Иные расходы на осуществление выплат персоналу, за исключением фонда оплаты труда</t>
  </si>
  <si>
    <t>Единица измерения</t>
  </si>
  <si>
    <t>Код субсидии</t>
  </si>
  <si>
    <t>Код КФСР</t>
  </si>
  <si>
    <t>Услуги связи</t>
  </si>
  <si>
    <t>усл.ед</t>
  </si>
  <si>
    <t>221</t>
  </si>
  <si>
    <t>Интернет</t>
  </si>
  <si>
    <t>Итого по коду КОСГУ 221</t>
  </si>
  <si>
    <t>Теплоэнергия</t>
  </si>
  <si>
    <t>Гкал</t>
  </si>
  <si>
    <t>223</t>
  </si>
  <si>
    <t>0</t>
  </si>
  <si>
    <t>Электроэнергия</t>
  </si>
  <si>
    <t>Квт</t>
  </si>
  <si>
    <t>м3</t>
  </si>
  <si>
    <t xml:space="preserve">Водоотведение </t>
  </si>
  <si>
    <t>ТКО</t>
  </si>
  <si>
    <t>ед.усл.</t>
  </si>
  <si>
    <t>ЖБО</t>
  </si>
  <si>
    <t>Итого по коду КОСГУ 223</t>
  </si>
  <si>
    <t>Аренда помещений</t>
  </si>
  <si>
    <t>224</t>
  </si>
  <si>
    <t>Итого по коду КОСГУ 224</t>
  </si>
  <si>
    <t>225</t>
  </si>
  <si>
    <t>ТО аппарата прямой тел.линии</t>
  </si>
  <si>
    <t>ТО и ремонт видеонаблюдения</t>
  </si>
  <si>
    <t>ТО системы теплоносителя, опрессовка</t>
  </si>
  <si>
    <t>ТО и ремонт орг.техники, запрвка картриджей</t>
  </si>
  <si>
    <t>ТО транспортного средства</t>
  </si>
  <si>
    <t>Дератизация, дезинсекция, акарицидная обраб.</t>
  </si>
  <si>
    <t>Энергосбережение</t>
  </si>
  <si>
    <t>Аутсорсинг (ТО внутр.инжен.сетей)</t>
  </si>
  <si>
    <t>Договоры ГПХ</t>
  </si>
  <si>
    <t>Дезинсекция</t>
  </si>
  <si>
    <t>Итого по коду КОСГУ 225</t>
  </si>
  <si>
    <t>Питание</t>
  </si>
  <si>
    <t>Выплата по договорам ГПХ</t>
  </si>
  <si>
    <t>Курсы повышения квалификации</t>
  </si>
  <si>
    <t>Лицензионное ПО, Сертификаты</t>
  </si>
  <si>
    <t>Заправка картриджей</t>
  </si>
  <si>
    <t>Охрана ГБР (трев.кнопка+физ.охрана)</t>
  </si>
  <si>
    <t>Стрелец-Мониторинг</t>
  </si>
  <si>
    <t>Аутсорсинг (Охрана)</t>
  </si>
  <si>
    <t>Лицензионное ПО</t>
  </si>
  <si>
    <t>Подписка на переодические издания</t>
  </si>
  <si>
    <t>Питание (компенсация род.платы)</t>
  </si>
  <si>
    <t>Проведение обязат.медосмотров</t>
  </si>
  <si>
    <t>Питание обучающихся с ОВЗ</t>
  </si>
  <si>
    <t>Питание обучающиеся дети-инвалиды</t>
  </si>
  <si>
    <t>Питание детей из многодетных семей</t>
  </si>
  <si>
    <t>Питание детей из малоимущих семей</t>
  </si>
  <si>
    <t>Организация бесплатного гор.питания</t>
  </si>
  <si>
    <t>Итого по коду КОСГУ 226</t>
  </si>
  <si>
    <t>Итого по коду КОСГУ 227</t>
  </si>
  <si>
    <t>шт.</t>
  </si>
  <si>
    <t>МФУ Canon MF 3010</t>
  </si>
  <si>
    <t>Интерактивная доска</t>
  </si>
  <si>
    <t>Проектор Acer X138WHP</t>
  </si>
  <si>
    <t>Системный блок ProMEGA</t>
  </si>
  <si>
    <t>Учебная литература</t>
  </si>
  <si>
    <t>Парты+стулья</t>
  </si>
  <si>
    <t>Итого по коду КОСГУ 310</t>
  </si>
  <si>
    <t>Медикаменты</t>
  </si>
  <si>
    <t>Итого по коду КОСГУ 341</t>
  </si>
  <si>
    <t>Бензин</t>
  </si>
  <si>
    <t>Бензин для участия в мероприятиях</t>
  </si>
  <si>
    <t>Бензин (подвоз учащихся)</t>
  </si>
  <si>
    <t>км</t>
  </si>
  <si>
    <t>л</t>
  </si>
  <si>
    <t>Бензин "Мобильный учитель"</t>
  </si>
  <si>
    <t>Масло моторное "Мобильный учитель"</t>
  </si>
  <si>
    <t>Бензин (подвоз учителей)</t>
  </si>
  <si>
    <t>Итого по коду КОСГУ 343</t>
  </si>
  <si>
    <t>Строительные материалы</t>
  </si>
  <si>
    <t>Итого по коду КОСГУ 344</t>
  </si>
  <si>
    <t>Мягкий инвентарь, спецодежда</t>
  </si>
  <si>
    <t>Наматрасники</t>
  </si>
  <si>
    <t>Итого по коду КОСГУ 345</t>
  </si>
  <si>
    <t>Канц/Хоз. Товары</t>
  </si>
  <si>
    <t>0702</t>
  </si>
  <si>
    <t>Канц/Хоз. Товары для учебного процесса</t>
  </si>
  <si>
    <t>Канц.товары</t>
  </si>
  <si>
    <t>Дез.ср-ва, антисептик</t>
  </si>
  <si>
    <t>Зап.части (подвоз учащихся)</t>
  </si>
  <si>
    <t>Зап.части (подвоз учителей)</t>
  </si>
  <si>
    <t>Итого по коду КОСГУ 346</t>
  </si>
  <si>
    <t>Подарки</t>
  </si>
  <si>
    <t>Медали, удостоверения</t>
  </si>
  <si>
    <t>Медали, удостоверения, аттестаты</t>
  </si>
  <si>
    <t>Итого по коду КОСГУ 349</t>
  </si>
  <si>
    <t>субсидия на..774220402</t>
  </si>
  <si>
    <t>Спортивные площадки</t>
  </si>
  <si>
    <t>5948014028</t>
  </si>
  <si>
    <t>МАОУ "Кондратовская средняя школа"</t>
  </si>
  <si>
    <t>594801001</t>
  </si>
  <si>
    <t>Аутсорсинг (уборка помещ.итех.обсл.территор.)</t>
  </si>
  <si>
    <t>Аутсорсинг (гардероб)</t>
  </si>
  <si>
    <t>Mersedes</t>
  </si>
  <si>
    <t>ГАЗель</t>
  </si>
  <si>
    <t>Компьютеры в сборе</t>
  </si>
  <si>
    <t>Игрушки</t>
  </si>
  <si>
    <t>Двери противопожарные</t>
  </si>
  <si>
    <t>774220534-321/263</t>
  </si>
  <si>
    <t>774220534-112/212</t>
  </si>
  <si>
    <t>субсидия на..774220534</t>
  </si>
  <si>
    <t>22</t>
  </si>
  <si>
    <t>23</t>
  </si>
  <si>
    <t>24</t>
  </si>
  <si>
    <t xml:space="preserve">Водоснабжение </t>
  </si>
  <si>
    <t>774220402/0702-321/262</t>
  </si>
  <si>
    <t>субсидия на..774220546</t>
  </si>
  <si>
    <t>Ремонт туалета</t>
  </si>
  <si>
    <t>на 2022 год</t>
  </si>
  <si>
    <t>на 2023 год</t>
  </si>
  <si>
    <t>на 2024 год</t>
  </si>
  <si>
    <t>Питание лагерь</t>
  </si>
  <si>
    <t>0707</t>
  </si>
  <si>
    <t>Транспортные услуги</t>
  </si>
  <si>
    <t>222</t>
  </si>
  <si>
    <t>000000000</t>
  </si>
  <si>
    <t>Прочие услуги</t>
  </si>
  <si>
    <t>Бензин лагерь</t>
  </si>
  <si>
    <t>Продукты лагерь</t>
  </si>
  <si>
    <t>Итого по коду КОСГУ 342</t>
  </si>
  <si>
    <t>Продукты</t>
  </si>
  <si>
    <t>К</t>
  </si>
  <si>
    <t>221 - ПУ</t>
  </si>
  <si>
    <t>ПУ</t>
  </si>
  <si>
    <t>РП</t>
  </si>
  <si>
    <t>А, ПУ</t>
  </si>
  <si>
    <t>А</t>
  </si>
  <si>
    <t>Итого по коду КОСГУ 222</t>
  </si>
  <si>
    <t>ТР (покраска стен)</t>
  </si>
  <si>
    <t>Командировочные расходы</t>
  </si>
  <si>
    <t>226</t>
  </si>
  <si>
    <t>292</t>
  </si>
  <si>
    <t>291</t>
  </si>
  <si>
    <t>59:32:0630006:14080</t>
  </si>
  <si>
    <t>59:32:0630006:12602</t>
  </si>
  <si>
    <t>59:32:2260001:599</t>
  </si>
  <si>
    <t>59:32:2260001:597</t>
  </si>
  <si>
    <t>Налог на имущество</t>
  </si>
  <si>
    <t>Мягкий инвентарь</t>
  </si>
  <si>
    <t>Итого по коду КОСГУ 228</t>
  </si>
  <si>
    <t>Монтаж автоматики разблокировки расп.ворот</t>
  </si>
  <si>
    <t>Автоматизация расп.ворот</t>
  </si>
  <si>
    <t>Счетчик</t>
  </si>
  <si>
    <t>Итого по коду КОСГУ 347</t>
  </si>
  <si>
    <t>Прочие услуги лагерь</t>
  </si>
  <si>
    <t>774220509/1003-321/262</t>
  </si>
  <si>
    <t>774220546/1003-321/263</t>
  </si>
  <si>
    <t>субсидия на..774220509</t>
  </si>
  <si>
    <t>декабря</t>
  </si>
  <si>
    <t>Обоснования (расчеты) плановых показателей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</si>
  <si>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Расходы на премии и гранты</t>
  </si>
  <si>
    <t>Итого планируемых выплат в части премий и грантов</t>
  </si>
  <si>
    <t>774220507 Выплата единовременной премии обучающимся, награжденным знаком отличия Пермского края «Гордость Пермского края»</t>
  </si>
  <si>
    <t>субсидия на 7742205</t>
  </si>
  <si>
    <t>субсидия на 774220507</t>
  </si>
  <si>
    <t>1. Расчет расходов на премии и гранты</t>
  </si>
  <si>
    <t>2. Расчет расходов на премии и гранты</t>
  </si>
  <si>
    <t>2.1. Расчет расходов на премии и гранты</t>
  </si>
  <si>
    <t>на 2023 год (на текущий
финансовый год)</t>
  </si>
  <si>
    <t>на 2024 год (на первый год
планового периода)</t>
  </si>
  <si>
    <t>на 2025 год (на второй год
планового периода)</t>
  </si>
  <si>
    <t>25</t>
  </si>
  <si>
    <t>15</t>
  </si>
  <si>
    <t>15.12.2022</t>
  </si>
  <si>
    <t>на 2025 год</t>
  </si>
  <si>
    <t>субсидия на..547230401</t>
  </si>
  <si>
    <t>субсидия на..547230402</t>
  </si>
  <si>
    <t>субсидия на..547230501</t>
  </si>
  <si>
    <t>субсидия на..547230502</t>
  </si>
  <si>
    <t>субсидия на..547230503</t>
  </si>
  <si>
    <t>субсидия на..547230508</t>
  </si>
  <si>
    <t>субсидия на..547230527</t>
  </si>
  <si>
    <t>субсидия на..547230523</t>
  </si>
  <si>
    <t>субсидия на..547230529</t>
  </si>
  <si>
    <t>субсидия на..547230530</t>
  </si>
  <si>
    <t>субсидия на..547230531</t>
  </si>
  <si>
    <t>субсидия на..547230532</t>
  </si>
  <si>
    <t>субсидия на..547230533</t>
  </si>
  <si>
    <t>субсидия на..547230551</t>
  </si>
  <si>
    <t>субсидия на..547230552</t>
  </si>
  <si>
    <t>субсидия на..547230553</t>
  </si>
  <si>
    <t>субсидия на..547230554</t>
  </si>
  <si>
    <t>субсидия на..547230537</t>
  </si>
  <si>
    <t>субсидия на..547230540</t>
  </si>
  <si>
    <t>субсидия на..547230556</t>
  </si>
  <si>
    <t>субсидия на..547230506</t>
  </si>
  <si>
    <t>субсидия на..547230512</t>
  </si>
  <si>
    <t>547230401</t>
  </si>
  <si>
    <t>547230402</t>
  </si>
  <si>
    <t>ТО и ТР СПС и СОУЭ,ТО пож.сигнализации</t>
  </si>
  <si>
    <t>ТО охр.сигн., ТО трев.сигнал., Стрелец-Мониторинг</t>
  </si>
  <si>
    <t>ТО инженерных сетей</t>
  </si>
  <si>
    <t>ТО системы водосн. И водоотвед.</t>
  </si>
  <si>
    <t>ТО авар.освещения (АЭО)</t>
  </si>
  <si>
    <t>Измерение сопротивления изоляции</t>
  </si>
  <si>
    <t>Уборка помещ.,прилег.террит.,гардероб</t>
  </si>
  <si>
    <t>Чистка снега</t>
  </si>
  <si>
    <t>Предрейсовые осмотры+медосмотры 508</t>
  </si>
  <si>
    <t>Школьны карты</t>
  </si>
  <si>
    <t>Гигиеническая аттестация</t>
  </si>
  <si>
    <t>ТО и ремонт тахографа(карты, активация)</t>
  </si>
  <si>
    <t>Питание ОВЗ 531</t>
  </si>
  <si>
    <t>Приобретение основных средств</t>
  </si>
  <si>
    <t>Аутсорсинг (ТО эл.оборудования)</t>
  </si>
  <si>
    <t>ВАЗ Lada</t>
  </si>
  <si>
    <t>2.1.1. Расчет расходов на уплату транспортного налога на 2023 год (на текущий финансовый год)</t>
  </si>
  <si>
    <t>Lada Granta</t>
  </si>
  <si>
    <t>Mercedes</t>
  </si>
  <si>
    <t>ГАЗ-322121</t>
  </si>
  <si>
    <t>М084ОУ</t>
  </si>
  <si>
    <t>Л645ЕН</t>
  </si>
  <si>
    <t>М274ХТ</t>
  </si>
  <si>
    <t>2.1.3. Расчет расходов на уплату транспортного налога на 2025 год (на второй год планового периода)</t>
  </si>
  <si>
    <t>2.1.2. Расчет расходов на уплату транспортного налога на 2024 год (на первый год планового периода)</t>
  </si>
  <si>
    <t>3.2.1. Расчет расходов на уплату земельного налога на 2023 год (на текущий финансовый год)</t>
  </si>
  <si>
    <t>3.2.3. Расчет расходов на уплату земельного налога на 2025 год (на второй год планового периода)</t>
  </si>
  <si>
    <t>3.2.2. Расчет расходов на уплату земельного налога на 2024 год (на первый год планового периода)</t>
  </si>
  <si>
    <t>3.1.1. Расчет расходов на уплату налога на имущество организаций на 2023 год (на текущий финансовый год)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</si>
  <si>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</si>
  <si>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</t>
  </si>
  <si>
    <t>2.1.1.1. 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</si>
  <si>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2.1.1.2. Расчет компенсации работникам расходов по проезду к месту командировки и обратно на территории Российской Федерации на 2024 год</t>
  </si>
  <si>
    <t>2.1.1.3. Расчет компенсации работникам расходов по проезду к месту командировки и обратно на территории Российской Федерации на 2025 год</t>
  </si>
  <si>
    <t>547230534-321/263</t>
  </si>
  <si>
    <t>547230534-112/212</t>
  </si>
  <si>
    <t>547230402/0702-321/262</t>
  </si>
  <si>
    <t>547230546/1003-321/263</t>
  </si>
  <si>
    <t>547230509/1003-321/262</t>
  </si>
  <si>
    <t>547230402/0702</t>
  </si>
  <si>
    <t>547230546/1003</t>
  </si>
  <si>
    <t>547230509/1003</t>
  </si>
  <si>
    <t>547230513</t>
  </si>
  <si>
    <t>субсидия на..547230513</t>
  </si>
  <si>
    <t>547230517/1003</t>
  </si>
  <si>
    <t>547230517/1003-321/262</t>
  </si>
  <si>
    <t>774220517/1003-321/262</t>
  </si>
  <si>
    <t>субсидия на..774220517</t>
  </si>
  <si>
    <t>субсидия на..547230401-0701</t>
  </si>
  <si>
    <t>субсидия на..547230402-0701</t>
  </si>
  <si>
    <t xml:space="preserve">субсидия на </t>
  </si>
  <si>
    <t>субсидия на 547230532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</si>
</sst>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6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1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1" applyFont="1" applyBorder="1" applyAlignment="1">
      <alignment vertical="top"/>
    </xf>
    <xf numFmtId="0" fontId="1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justify" vertical="center"/>
    </xf>
    <xf numFmtId="0" fontId="1" fillId="0" borderId="11" xfId="0" applyFont="1" applyBorder="1" applyAlignment="1"/>
    <xf numFmtId="49" fontId="1" fillId="0" borderId="2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/>
    </xf>
    <xf numFmtId="0" fontId="1" fillId="0" borderId="5" xfId="0" applyFont="1" applyBorder="1" applyAlignment="1"/>
    <xf numFmtId="49" fontId="1" fillId="0" borderId="2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1" xfId="0" applyFont="1" applyBorder="1" applyAlignment="1"/>
    <xf numFmtId="49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49" fontId="1" fillId="0" borderId="3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/>
    <xf numFmtId="0" fontId="7" fillId="0" borderId="0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indent="1"/>
    </xf>
    <xf numFmtId="49" fontId="1" fillId="0" borderId="3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right"/>
    </xf>
    <xf numFmtId="0" fontId="1" fillId="0" borderId="39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5" xfId="0" applyFont="1" applyBorder="1" applyAlignment="1">
      <alignment horizontal="left" indent="2"/>
    </xf>
    <xf numFmtId="0" fontId="1" fillId="0" borderId="27" xfId="0" applyFont="1" applyBorder="1" applyAlignment="1">
      <alignment horizontal="left" indent="2"/>
    </xf>
    <xf numFmtId="0" fontId="1" fillId="0" borderId="31" xfId="0" applyFont="1" applyBorder="1" applyAlignment="1">
      <alignment horizontal="left" indent="1"/>
    </xf>
    <xf numFmtId="0" fontId="1" fillId="0" borderId="40" xfId="0" applyFont="1" applyBorder="1" applyAlignment="1">
      <alignment horizontal="center"/>
    </xf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62" xfId="0" applyFont="1" applyBorder="1" applyAlignment="1"/>
    <xf numFmtId="49" fontId="1" fillId="0" borderId="6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right"/>
    </xf>
    <xf numFmtId="0" fontId="1" fillId="0" borderId="41" xfId="0" applyNumberFormat="1" applyFont="1" applyBorder="1" applyAlignment="1">
      <alignment horizontal="right"/>
    </xf>
    <xf numFmtId="0" fontId="1" fillId="0" borderId="42" xfId="0" applyNumberFormat="1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49" fontId="1" fillId="0" borderId="6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right"/>
    </xf>
    <xf numFmtId="0" fontId="1" fillId="0" borderId="52" xfId="0" applyNumberFormat="1" applyFont="1" applyBorder="1" applyAlignment="1">
      <alignment horizontal="right"/>
    </xf>
    <xf numFmtId="0" fontId="1" fillId="0" borderId="64" xfId="0" applyNumberFormat="1" applyFont="1" applyBorder="1" applyAlignment="1">
      <alignment horizontal="right"/>
    </xf>
    <xf numFmtId="0" fontId="1" fillId="0" borderId="58" xfId="0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right"/>
    </xf>
    <xf numFmtId="0" fontId="1" fillId="0" borderId="59" xfId="0" applyNumberFormat="1" applyFont="1" applyBorder="1" applyAlignment="1">
      <alignment horizontal="right"/>
    </xf>
    <xf numFmtId="0" fontId="1" fillId="0" borderId="60" xfId="0" applyNumberFormat="1" applyFont="1" applyBorder="1" applyAlignment="1">
      <alignment horizontal="right"/>
    </xf>
    <xf numFmtId="0" fontId="1" fillId="0" borderId="41" xfId="0" applyFont="1" applyBorder="1" applyAlignment="1"/>
    <xf numFmtId="0" fontId="1" fillId="0" borderId="60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62" xfId="0" applyFont="1" applyBorder="1" applyAlignment="1">
      <alignment horizontal="left" indent="1"/>
    </xf>
    <xf numFmtId="0" fontId="1" fillId="0" borderId="53" xfId="0" applyFont="1" applyBorder="1" applyAlignment="1">
      <alignment horizontal="left" indent="1"/>
    </xf>
    <xf numFmtId="0" fontId="1" fillId="0" borderId="49" xfId="0" applyFont="1" applyBorder="1" applyAlignment="1">
      <alignment horizontal="left" indent="1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right"/>
    </xf>
    <xf numFmtId="0" fontId="1" fillId="0" borderId="68" xfId="0" applyNumberFormat="1" applyFont="1" applyBorder="1" applyAlignment="1">
      <alignment horizontal="right"/>
    </xf>
    <xf numFmtId="0" fontId="1" fillId="0" borderId="69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indent="1"/>
    </xf>
    <xf numFmtId="0" fontId="1" fillId="0" borderId="65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49" fontId="1" fillId="0" borderId="6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26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 indent="1"/>
    </xf>
    <xf numFmtId="4" fontId="1" fillId="0" borderId="2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 wrapText="1" shrinkToFit="1"/>
    </xf>
    <xf numFmtId="0" fontId="1" fillId="0" borderId="3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1" xfId="0" applyFont="1" applyBorder="1" applyAlignment="1">
      <alignment horizontal="left" wrapText="1" shrinkToFit="1"/>
    </xf>
    <xf numFmtId="0" fontId="1" fillId="0" borderId="27" xfId="0" applyFont="1" applyBorder="1" applyAlignment="1">
      <alignment horizontal="left" wrapText="1" shrinkToFit="1"/>
    </xf>
    <xf numFmtId="0" fontId="1" fillId="0" borderId="75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right"/>
    </xf>
    <xf numFmtId="49" fontId="1" fillId="0" borderId="74" xfId="0" applyNumberFormat="1" applyFont="1" applyBorder="1" applyAlignment="1">
      <alignment horizontal="center"/>
    </xf>
    <xf numFmtId="4" fontId="1" fillId="0" borderId="76" xfId="0" applyNumberFormat="1" applyFont="1" applyBorder="1" applyAlignment="1">
      <alignment horizontal="right"/>
    </xf>
    <xf numFmtId="4" fontId="1" fillId="0" borderId="77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80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4" xfId="0" applyNumberFormat="1" applyFont="1" applyBorder="1" applyAlignment="1">
      <alignment horizontal="right"/>
    </xf>
    <xf numFmtId="49" fontId="1" fillId="0" borderId="71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right"/>
    </xf>
    <xf numFmtId="0" fontId="1" fillId="0" borderId="73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34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1" fillId="0" borderId="100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4" fontId="1" fillId="0" borderId="126" xfId="0" applyNumberFormat="1" applyFont="1" applyBorder="1" applyAlignment="1">
      <alignment horizontal="right"/>
    </xf>
    <xf numFmtId="4" fontId="1" fillId="0" borderId="125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102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71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/>
    </xf>
    <xf numFmtId="4" fontId="1" fillId="0" borderId="81" xfId="0" applyNumberFormat="1" applyFont="1" applyBorder="1" applyAlignment="1">
      <alignment horizontal="right"/>
    </xf>
    <xf numFmtId="4" fontId="1" fillId="0" borderId="170" xfId="0" applyNumberFormat="1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4" fontId="1" fillId="0" borderId="50" xfId="0" applyNumberFormat="1" applyFont="1" applyBorder="1" applyAlignment="1">
      <alignment horizontal="right"/>
    </xf>
    <xf numFmtId="49" fontId="1" fillId="0" borderId="72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" fontId="1" fillId="0" borderId="16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1" fillId="0" borderId="154" xfId="0" applyNumberFormat="1" applyFont="1" applyBorder="1" applyAlignment="1">
      <alignment horizontal="right"/>
    </xf>
    <xf numFmtId="4" fontId="1" fillId="0" borderId="129" xfId="0" applyNumberFormat="1" applyFont="1" applyBorder="1" applyAlignment="1">
      <alignment horizontal="right"/>
    </xf>
    <xf numFmtId="4" fontId="1" fillId="0" borderId="169" xfId="0" applyNumberFormat="1" applyFont="1" applyBorder="1" applyAlignment="1">
      <alignment horizontal="right"/>
    </xf>
    <xf numFmtId="4" fontId="1" fillId="0" borderId="166" xfId="0" applyNumberFormat="1" applyFont="1" applyBorder="1" applyAlignment="1">
      <alignment horizontal="right"/>
    </xf>
    <xf numFmtId="4" fontId="1" fillId="0" borderId="167" xfId="0" applyNumberFormat="1" applyFont="1" applyBorder="1" applyAlignment="1">
      <alignment horizontal="right"/>
    </xf>
    <xf numFmtId="4" fontId="1" fillId="0" borderId="168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4" fontId="1" fillId="0" borderId="13" xfId="0" applyNumberFormat="1" applyFont="1" applyBorder="1" applyAlignment="1">
      <alignment horizontal="right"/>
    </xf>
    <xf numFmtId="49" fontId="1" fillId="3" borderId="50" xfId="0" applyNumberFormat="1" applyFont="1" applyFill="1" applyBorder="1" applyAlignment="1">
      <alignment horizontal="left" vertical="center" wrapText="1"/>
    </xf>
    <xf numFmtId="49" fontId="1" fillId="3" borderId="66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49" fontId="1" fillId="3" borderId="82" xfId="0" applyNumberFormat="1" applyFont="1" applyFill="1" applyBorder="1" applyAlignment="1">
      <alignment horizontal="left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153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4" fontId="1" fillId="3" borderId="17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/>
    </xf>
    <xf numFmtId="49" fontId="1" fillId="0" borderId="82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4" fontId="7" fillId="2" borderId="86" xfId="0" applyNumberFormat="1" applyFont="1" applyFill="1" applyBorder="1" applyAlignment="1">
      <alignment horizontal="right"/>
    </xf>
    <xf numFmtId="4" fontId="7" fillId="2" borderId="87" xfId="0" applyNumberFormat="1" applyFont="1" applyFill="1" applyBorder="1" applyAlignment="1">
      <alignment horizontal="right"/>
    </xf>
    <xf numFmtId="4" fontId="7" fillId="2" borderId="88" xfId="0" applyNumberFormat="1" applyFont="1" applyFill="1" applyBorder="1" applyAlignment="1">
      <alignment horizontal="right"/>
    </xf>
    <xf numFmtId="49" fontId="7" fillId="2" borderId="90" xfId="0" applyNumberFormat="1" applyFont="1" applyFill="1" applyBorder="1" applyAlignment="1">
      <alignment horizontal="center"/>
    </xf>
    <xf numFmtId="49" fontId="7" fillId="2" borderId="68" xfId="0" applyNumberFormat="1" applyFont="1" applyFill="1" applyBorder="1" applyAlignment="1">
      <alignment horizontal="center"/>
    </xf>
    <xf numFmtId="49" fontId="7" fillId="2" borderId="91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center" vertical="center"/>
    </xf>
    <xf numFmtId="49" fontId="1" fillId="0" borderId="9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40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116" xfId="0" applyNumberFormat="1" applyFont="1" applyFill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/>
    <xf numFmtId="4" fontId="1" fillId="2" borderId="3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9" fontId="1" fillId="2" borderId="62" xfId="0" applyNumberFormat="1" applyFont="1" applyFill="1" applyBorder="1" applyAlignment="1">
      <alignment horizontal="left" vertical="center" wrapText="1"/>
    </xf>
    <xf numFmtId="49" fontId="1" fillId="2" borderId="53" xfId="0" applyNumberFormat="1" applyFont="1" applyFill="1" applyBorder="1" applyAlignment="1">
      <alignment horizontal="left" vertical="center" wrapText="1"/>
    </xf>
    <xf numFmtId="49" fontId="1" fillId="2" borderId="89" xfId="0" applyNumberFormat="1" applyFont="1" applyFill="1" applyBorder="1" applyAlignment="1">
      <alignment horizontal="left" vertical="center" wrapText="1"/>
    </xf>
    <xf numFmtId="0" fontId="1" fillId="2" borderId="13" xfId="0" applyNumberFormat="1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49" fontId="7" fillId="0" borderId="82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40" xfId="0" applyNumberFormat="1" applyFont="1" applyBorder="1" applyAlignment="1">
      <alignment horizontal="center"/>
    </xf>
    <xf numFmtId="49" fontId="1" fillId="2" borderId="50" xfId="0" applyNumberFormat="1" applyFont="1" applyFill="1" applyBorder="1" applyAlignment="1">
      <alignment horizontal="left" vertical="center" wrapText="1"/>
    </xf>
    <xf numFmtId="4" fontId="1" fillId="2" borderId="50" xfId="0" applyNumberFormat="1" applyFont="1" applyFill="1" applyBorder="1" applyAlignment="1">
      <alignment horizontal="right"/>
    </xf>
    <xf numFmtId="4" fontId="7" fillId="2" borderId="119" xfId="0" applyNumberFormat="1" applyFont="1" applyFill="1" applyBorder="1" applyAlignment="1">
      <alignment horizontal="right"/>
    </xf>
    <xf numFmtId="4" fontId="7" fillId="2" borderId="114" xfId="0" applyNumberFormat="1" applyFont="1" applyFill="1" applyBorder="1" applyAlignment="1">
      <alignment horizontal="right"/>
    </xf>
    <xf numFmtId="4" fontId="7" fillId="2" borderId="157" xfId="0" applyNumberFormat="1" applyFont="1" applyFill="1" applyBorder="1" applyAlignment="1">
      <alignment horizontal="right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0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/>
    </xf>
    <xf numFmtId="49" fontId="1" fillId="0" borderId="99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01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" fontId="1" fillId="0" borderId="99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49" fontId="1" fillId="0" borderId="51" xfId="0" applyNumberFormat="1" applyFont="1" applyBorder="1" applyAlignment="1">
      <alignment horizontal="left"/>
    </xf>
    <xf numFmtId="49" fontId="1" fillId="0" borderId="51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right"/>
    </xf>
    <xf numFmtId="49" fontId="1" fillId="0" borderId="95" xfId="0" applyNumberFormat="1" applyFont="1" applyBorder="1" applyAlignment="1">
      <alignment horizontal="left"/>
    </xf>
    <xf numFmtId="49" fontId="1" fillId="0" borderId="96" xfId="0" applyNumberFormat="1" applyFont="1" applyBorder="1" applyAlignment="1">
      <alignment horizontal="left"/>
    </xf>
    <xf numFmtId="49" fontId="1" fillId="0" borderId="97" xfId="0" applyNumberFormat="1" applyFont="1" applyBorder="1" applyAlignment="1">
      <alignment horizontal="left"/>
    </xf>
    <xf numFmtId="49" fontId="7" fillId="0" borderId="81" xfId="0" applyNumberFormat="1" applyFont="1" applyBorder="1" applyAlignment="1">
      <alignment horizontal="left"/>
    </xf>
    <xf numFmtId="49" fontId="7" fillId="0" borderId="96" xfId="0" applyNumberFormat="1" applyFont="1" applyBorder="1" applyAlignment="1">
      <alignment horizontal="left"/>
    </xf>
    <xf numFmtId="49" fontId="7" fillId="0" borderId="98" xfId="0" applyNumberFormat="1" applyFont="1" applyBorder="1" applyAlignment="1">
      <alignment horizontal="left"/>
    </xf>
    <xf numFmtId="49" fontId="1" fillId="0" borderId="95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" fillId="0" borderId="9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49" fontId="7" fillId="0" borderId="29" xfId="0" applyNumberFormat="1" applyFont="1" applyBorder="1" applyAlignment="1">
      <alignment horizontal="left"/>
    </xf>
    <xf numFmtId="49" fontId="7" fillId="0" borderId="102" xfId="0" applyNumberFormat="1" applyFont="1" applyBorder="1" applyAlignment="1">
      <alignment horizontal="left"/>
    </xf>
    <xf numFmtId="49" fontId="1" fillId="0" borderId="10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49" fontId="7" fillId="0" borderId="155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5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right"/>
    </xf>
    <xf numFmtId="4" fontId="1" fillId="0" borderId="155" xfId="0" applyNumberFormat="1" applyFont="1" applyBorder="1" applyAlignment="1">
      <alignment horizontal="right"/>
    </xf>
    <xf numFmtId="49" fontId="1" fillId="0" borderId="145" xfId="0" applyNumberFormat="1" applyFont="1" applyBorder="1" applyAlignment="1">
      <alignment horizontal="left"/>
    </xf>
    <xf numFmtId="49" fontId="1" fillId="0" borderId="143" xfId="0" applyNumberFormat="1" applyFont="1" applyBorder="1" applyAlignment="1">
      <alignment horizontal="left"/>
    </xf>
    <xf numFmtId="49" fontId="1" fillId="0" borderId="144" xfId="0" applyNumberFormat="1" applyFont="1" applyBorder="1" applyAlignment="1">
      <alignment horizontal="left"/>
    </xf>
    <xf numFmtId="49" fontId="1" fillId="3" borderId="40" xfId="0" applyNumberFormat="1" applyFont="1" applyFill="1" applyBorder="1" applyAlignment="1">
      <alignment horizontal="left"/>
    </xf>
    <xf numFmtId="49" fontId="1" fillId="3" borderId="29" xfId="0" applyNumberFormat="1" applyFont="1" applyFill="1" applyBorder="1" applyAlignment="1">
      <alignment horizontal="left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154" xfId="0" applyNumberFormat="1" applyFont="1" applyFill="1" applyBorder="1" applyAlignment="1">
      <alignment horizontal="center" vertical="center"/>
    </xf>
    <xf numFmtId="49" fontId="1" fillId="3" borderId="129" xfId="0" applyNumberFormat="1" applyFont="1" applyFill="1" applyBorder="1" applyAlignment="1">
      <alignment horizontal="center" vertical="center"/>
    </xf>
    <xf numFmtId="49" fontId="1" fillId="3" borderId="147" xfId="0" applyNumberFormat="1" applyFont="1" applyFill="1" applyBorder="1" applyAlignment="1">
      <alignment horizontal="center" vertical="center"/>
    </xf>
    <xf numFmtId="4" fontId="1" fillId="3" borderId="30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" fillId="3" borderId="40" xfId="0" applyNumberFormat="1" applyFont="1" applyFill="1" applyBorder="1" applyAlignment="1">
      <alignment horizontal="right"/>
    </xf>
    <xf numFmtId="4" fontId="14" fillId="3" borderId="14" xfId="0" applyNumberFormat="1" applyFont="1" applyFill="1" applyBorder="1" applyAlignment="1">
      <alignment horizontal="right"/>
    </xf>
    <xf numFmtId="4" fontId="14" fillId="3" borderId="11" xfId="0" applyNumberFormat="1" applyFont="1" applyFill="1" applyBorder="1" applyAlignment="1">
      <alignment horizontal="right"/>
    </xf>
    <xf numFmtId="4" fontId="14" fillId="3" borderId="17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9" fontId="1" fillId="3" borderId="46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152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107" xfId="0" applyNumberFormat="1" applyFont="1" applyFill="1" applyBorder="1" applyAlignment="1">
      <alignment horizontal="center" vertical="center"/>
    </xf>
    <xf numFmtId="49" fontId="1" fillId="3" borderId="151" xfId="0" applyNumberFormat="1" applyFont="1" applyFill="1" applyBorder="1" applyAlignment="1">
      <alignment horizontal="center" vertical="center"/>
    </xf>
    <xf numFmtId="49" fontId="1" fillId="3" borderId="109" xfId="0" applyNumberFormat="1" applyFont="1" applyFill="1" applyBorder="1" applyAlignment="1">
      <alignment horizontal="center" vertical="center"/>
    </xf>
    <xf numFmtId="49" fontId="1" fillId="3" borderId="110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left"/>
    </xf>
    <xf numFmtId="49" fontId="1" fillId="3" borderId="62" xfId="0" applyNumberFormat="1" applyFont="1" applyFill="1" applyBorder="1" applyAlignment="1">
      <alignment horizontal="left" vertical="center" wrapText="1"/>
    </xf>
    <xf numFmtId="49" fontId="1" fillId="3" borderId="53" xfId="0" applyNumberFormat="1" applyFont="1" applyFill="1" applyBorder="1" applyAlignment="1">
      <alignment horizontal="left" vertical="center" wrapText="1"/>
    </xf>
    <xf numFmtId="49" fontId="1" fillId="3" borderId="49" xfId="0" applyNumberFormat="1" applyFont="1" applyFill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/>
    </xf>
    <xf numFmtId="49" fontId="1" fillId="3" borderId="100" xfId="0" applyNumberFormat="1" applyFont="1" applyFill="1" applyBorder="1" applyAlignment="1">
      <alignment horizontal="left"/>
    </xf>
    <xf numFmtId="49" fontId="1" fillId="3" borderId="132" xfId="0" applyNumberFormat="1" applyFont="1" applyFill="1" applyBorder="1" applyAlignment="1">
      <alignment horizontal="left"/>
    </xf>
    <xf numFmtId="49" fontId="1" fillId="3" borderId="14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3" borderId="101" xfId="0" applyNumberFormat="1" applyFont="1" applyFill="1" applyBorder="1" applyAlignment="1">
      <alignment horizontal="left"/>
    </xf>
    <xf numFmtId="4" fontId="1" fillId="3" borderId="118" xfId="0" applyNumberFormat="1" applyFont="1" applyFill="1" applyBorder="1" applyAlignment="1">
      <alignment horizontal="right"/>
    </xf>
    <xf numFmtId="4" fontId="1" fillId="3" borderId="84" xfId="0" applyNumberFormat="1" applyFont="1" applyFill="1" applyBorder="1" applyAlignment="1">
      <alignment horizontal="right"/>
    </xf>
    <xf numFmtId="4" fontId="1" fillId="3" borderId="85" xfId="0" applyNumberFormat="1" applyFont="1" applyFill="1" applyBorder="1" applyAlignment="1">
      <alignment horizontal="right"/>
    </xf>
    <xf numFmtId="4" fontId="1" fillId="3" borderId="148" xfId="0" applyNumberFormat="1" applyFont="1" applyFill="1" applyBorder="1" applyAlignment="1">
      <alignment horizontal="right"/>
    </xf>
    <xf numFmtId="4" fontId="1" fillId="3" borderId="31" xfId="0" applyNumberFormat="1" applyFont="1" applyFill="1" applyBorder="1" applyAlignment="1">
      <alignment horizontal="right"/>
    </xf>
    <xf numFmtId="49" fontId="1" fillId="0" borderId="136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137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9" fontId="1" fillId="0" borderId="131" xfId="0" applyNumberFormat="1" applyFont="1" applyBorder="1" applyAlignment="1">
      <alignment horizontal="left"/>
    </xf>
    <xf numFmtId="49" fontId="1" fillId="0" borderId="132" xfId="0" applyNumberFormat="1" applyFont="1" applyBorder="1" applyAlignment="1">
      <alignment horizontal="left"/>
    </xf>
    <xf numFmtId="49" fontId="1" fillId="0" borderId="133" xfId="0" applyNumberFormat="1" applyFont="1" applyBorder="1" applyAlignment="1">
      <alignment horizontal="center" vertical="center"/>
    </xf>
    <xf numFmtId="49" fontId="1" fillId="0" borderId="134" xfId="0" applyNumberFormat="1" applyFont="1" applyBorder="1" applyAlignment="1">
      <alignment horizontal="center" vertical="center"/>
    </xf>
    <xf numFmtId="49" fontId="1" fillId="0" borderId="13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9" xfId="0" applyNumberFormat="1" applyFont="1" applyBorder="1" applyAlignment="1">
      <alignment horizontal="right"/>
    </xf>
    <xf numFmtId="4" fontId="1" fillId="2" borderId="120" xfId="0" applyNumberFormat="1" applyFont="1" applyFill="1" applyBorder="1" applyAlignment="1">
      <alignment horizontal="center"/>
    </xf>
    <xf numFmtId="4" fontId="1" fillId="2" borderId="84" xfId="0" applyNumberFormat="1" applyFont="1" applyFill="1" applyBorder="1" applyAlignment="1">
      <alignment horizontal="center"/>
    </xf>
    <xf numFmtId="4" fontId="1" fillId="2" borderId="85" xfId="0" applyNumberFormat="1" applyFont="1" applyFill="1" applyBorder="1" applyAlignment="1">
      <alignment horizontal="center"/>
    </xf>
    <xf numFmtId="4" fontId="1" fillId="2" borderId="117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49" fontId="1" fillId="0" borderId="150" xfId="0" applyNumberFormat="1" applyFont="1" applyBorder="1" applyAlignment="1">
      <alignment horizontal="left"/>
    </xf>
    <xf numFmtId="49" fontId="1" fillId="0" borderId="126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" fontId="1" fillId="0" borderId="126" xfId="0" applyNumberFormat="1" applyFont="1" applyBorder="1" applyAlignment="1">
      <alignment horizontal="center"/>
    </xf>
    <xf numFmtId="4" fontId="1" fillId="0" borderId="125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2" borderId="19" xfId="0" applyNumberFormat="1" applyFont="1" applyFill="1" applyBorder="1" applyAlignment="1">
      <alignment horizontal="right"/>
    </xf>
    <xf numFmtId="4" fontId="1" fillId="2" borderId="100" xfId="0" applyNumberFormat="1" applyFont="1" applyFill="1" applyBorder="1" applyAlignment="1">
      <alignment horizontal="right"/>
    </xf>
    <xf numFmtId="4" fontId="1" fillId="2" borderId="36" xfId="0" applyNumberFormat="1" applyFont="1" applyFill="1" applyBorder="1" applyAlignment="1">
      <alignment horizontal="right"/>
    </xf>
    <xf numFmtId="49" fontId="1" fillId="0" borderId="43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right"/>
    </xf>
    <xf numFmtId="4" fontId="1" fillId="2" borderId="118" xfId="0" applyNumberFormat="1" applyFont="1" applyFill="1" applyBorder="1" applyAlignment="1">
      <alignment horizontal="right"/>
    </xf>
    <xf numFmtId="4" fontId="1" fillId="2" borderId="84" xfId="0" applyNumberFormat="1" applyFont="1" applyFill="1" applyBorder="1" applyAlignment="1">
      <alignment horizontal="right"/>
    </xf>
    <xf numFmtId="4" fontId="1" fillId="2" borderId="85" xfId="0" applyNumberFormat="1" applyFont="1" applyFill="1" applyBorder="1" applyAlignment="1">
      <alignment horizontal="right"/>
    </xf>
    <xf numFmtId="4" fontId="1" fillId="2" borderId="148" xfId="0" applyNumberFormat="1" applyFont="1" applyFill="1" applyBorder="1" applyAlignment="1">
      <alignment horizontal="right"/>
    </xf>
    <xf numFmtId="49" fontId="1" fillId="0" borderId="81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left"/>
    </xf>
    <xf numFmtId="49" fontId="1" fillId="0" borderId="125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1" fillId="0" borderId="126" xfId="0" applyNumberFormat="1" applyFont="1" applyBorder="1" applyAlignment="1">
      <alignment horizontal="left"/>
    </xf>
    <xf numFmtId="49" fontId="1" fillId="0" borderId="127" xfId="0" applyNumberFormat="1" applyFont="1" applyBorder="1" applyAlignment="1">
      <alignment horizontal="left"/>
    </xf>
    <xf numFmtId="49" fontId="1" fillId="0" borderId="128" xfId="0" applyNumberFormat="1" applyFont="1" applyBorder="1" applyAlignment="1">
      <alignment horizontal="center" vertical="center"/>
    </xf>
    <xf numFmtId="49" fontId="1" fillId="0" borderId="129" xfId="0" applyNumberFormat="1" applyFont="1" applyBorder="1" applyAlignment="1">
      <alignment horizontal="center" vertical="center"/>
    </xf>
    <xf numFmtId="49" fontId="1" fillId="0" borderId="130" xfId="0" applyNumberFormat="1" applyFont="1" applyBorder="1" applyAlignment="1">
      <alignment horizontal="center" vertical="center"/>
    </xf>
    <xf numFmtId="1" fontId="1" fillId="0" borderId="117" xfId="0" applyNumberFormat="1" applyFont="1" applyBorder="1" applyAlignment="1">
      <alignment horizontal="right"/>
    </xf>
    <xf numFmtId="4" fontId="1" fillId="0" borderId="118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85" xfId="0" applyNumberFormat="1" applyFont="1" applyBorder="1" applyAlignment="1">
      <alignment horizontal="right"/>
    </xf>
    <xf numFmtId="4" fontId="1" fillId="0" borderId="117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center"/>
    </xf>
    <xf numFmtId="4" fontId="1" fillId="0" borderId="84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0" fontId="1" fillId="0" borderId="117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40" xfId="0" applyNumberFormat="1" applyFont="1" applyBorder="1" applyAlignment="1">
      <alignment horizontal="right"/>
    </xf>
    <xf numFmtId="49" fontId="1" fillId="0" borderId="101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00" xfId="0" applyNumberFormat="1" applyFont="1" applyBorder="1" applyAlignment="1">
      <alignment horizontal="left"/>
    </xf>
    <xf numFmtId="49" fontId="7" fillId="0" borderId="132" xfId="0" applyNumberFormat="1" applyFont="1" applyBorder="1" applyAlignment="1">
      <alignment horizontal="left"/>
    </xf>
    <xf numFmtId="49" fontId="1" fillId="0" borderId="147" xfId="0" applyNumberFormat="1" applyFont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right"/>
    </xf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21" xfId="0" applyNumberFormat="1" applyFont="1" applyBorder="1" applyAlignment="1">
      <alignment horizontal="left"/>
    </xf>
    <xf numFmtId="49" fontId="1" fillId="0" borderId="122" xfId="0" applyNumberFormat="1" applyFont="1" applyBorder="1" applyAlignment="1">
      <alignment horizontal="left"/>
    </xf>
    <xf numFmtId="49" fontId="1" fillId="0" borderId="117" xfId="0" applyNumberFormat="1" applyFont="1" applyBorder="1" applyAlignment="1">
      <alignment horizontal="left"/>
    </xf>
    <xf numFmtId="49" fontId="1" fillId="0" borderId="123" xfId="0" applyNumberFormat="1" applyFont="1" applyBorder="1" applyAlignment="1">
      <alignment horizontal="left"/>
    </xf>
    <xf numFmtId="4" fontId="14" fillId="0" borderId="118" xfId="0" applyNumberFormat="1" applyFont="1" applyBorder="1" applyAlignment="1">
      <alignment horizontal="right"/>
    </xf>
    <xf numFmtId="4" fontId="14" fillId="0" borderId="84" xfId="0" applyNumberFormat="1" applyFont="1" applyBorder="1" applyAlignment="1">
      <alignment horizontal="right"/>
    </xf>
    <xf numFmtId="4" fontId="14" fillId="0" borderId="85" xfId="0" applyNumberFormat="1" applyFont="1" applyBorder="1" applyAlignment="1">
      <alignment horizontal="right"/>
    </xf>
    <xf numFmtId="49" fontId="1" fillId="0" borderId="102" xfId="0" applyNumberFormat="1" applyFont="1" applyBorder="1" applyAlignment="1">
      <alignment horizontal="left"/>
    </xf>
    <xf numFmtId="4" fontId="14" fillId="0" borderId="30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1" fillId="0" borderId="161" xfId="0" applyNumberFormat="1" applyFont="1" applyBorder="1" applyAlignment="1">
      <alignment horizontal="left"/>
    </xf>
    <xf numFmtId="49" fontId="1" fillId="0" borderId="6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1" fontId="1" fillId="0" borderId="50" xfId="0" applyNumberFormat="1" applyFont="1" applyBorder="1" applyAlignment="1">
      <alignment horizontal="right"/>
    </xf>
    <xf numFmtId="4" fontId="1" fillId="2" borderId="11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40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44" xfId="0" applyNumberFormat="1" applyFont="1" applyBorder="1" applyAlignment="1">
      <alignment horizontal="left"/>
    </xf>
    <xf numFmtId="4" fontId="1" fillId="2" borderId="138" xfId="0" applyNumberFormat="1" applyFont="1" applyFill="1" applyBorder="1" applyAlignment="1">
      <alignment horizontal="right"/>
    </xf>
    <xf numFmtId="49" fontId="1" fillId="0" borderId="142" xfId="0" applyNumberFormat="1" applyFont="1" applyBorder="1" applyAlignment="1">
      <alignment horizontal="left"/>
    </xf>
    <xf numFmtId="49" fontId="1" fillId="0" borderId="146" xfId="0" applyNumberFormat="1" applyFont="1" applyBorder="1" applyAlignment="1">
      <alignment horizontal="left"/>
    </xf>
    <xf numFmtId="49" fontId="1" fillId="0" borderId="142" xfId="0" applyNumberFormat="1" applyFont="1" applyBorder="1" applyAlignment="1">
      <alignment horizontal="center" vertical="center"/>
    </xf>
    <xf numFmtId="49" fontId="1" fillId="0" borderId="143" xfId="0" applyNumberFormat="1" applyFont="1" applyBorder="1" applyAlignment="1">
      <alignment horizontal="center" vertical="center"/>
    </xf>
    <xf numFmtId="49" fontId="1" fillId="0" borderId="146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right"/>
    </xf>
    <xf numFmtId="49" fontId="7" fillId="0" borderId="126" xfId="0" applyNumberFormat="1" applyFont="1" applyBorder="1" applyAlignment="1">
      <alignment horizontal="left"/>
    </xf>
    <xf numFmtId="49" fontId="7" fillId="0" borderId="125" xfId="0" applyNumberFormat="1" applyFont="1" applyBorder="1" applyAlignment="1">
      <alignment horizontal="left"/>
    </xf>
    <xf numFmtId="49" fontId="7" fillId="0" borderId="127" xfId="0" applyNumberFormat="1" applyFont="1" applyBorder="1" applyAlignment="1">
      <alignment horizontal="left"/>
    </xf>
    <xf numFmtId="49" fontId="1" fillId="0" borderId="128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1" fillId="0" borderId="130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0" fontId="1" fillId="2" borderId="117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center"/>
    </xf>
    <xf numFmtId="4" fontId="1" fillId="2" borderId="100" xfId="0" applyNumberFormat="1" applyFont="1" applyFill="1" applyBorder="1" applyAlignment="1">
      <alignment horizontal="center"/>
    </xf>
    <xf numFmtId="4" fontId="1" fillId="2" borderId="36" xfId="0" applyNumberFormat="1" applyFont="1" applyFill="1" applyBorder="1" applyAlignment="1">
      <alignment horizontal="center"/>
    </xf>
    <xf numFmtId="4" fontId="1" fillId="2" borderId="75" xfId="0" applyNumberFormat="1" applyFont="1" applyFill="1" applyBorder="1" applyAlignment="1">
      <alignment horizontal="center" vertical="center"/>
    </xf>
    <xf numFmtId="4" fontId="7" fillId="2" borderId="75" xfId="0" applyNumberFormat="1" applyFont="1" applyFill="1" applyBorder="1" applyAlignment="1">
      <alignment horizontal="right"/>
    </xf>
    <xf numFmtId="4" fontId="1" fillId="2" borderId="75" xfId="0" applyNumberFormat="1" applyFont="1" applyFill="1" applyBorder="1" applyAlignment="1">
      <alignment horizontal="right"/>
    </xf>
    <xf numFmtId="0" fontId="1" fillId="0" borderId="3" xfId="0" applyFont="1" applyBorder="1" applyAlignment="1"/>
    <xf numFmtId="49" fontId="1" fillId="0" borderId="111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4" fontId="7" fillId="0" borderId="115" xfId="0" applyNumberFormat="1" applyFont="1" applyBorder="1" applyAlignment="1">
      <alignment horizontal="center" vertical="center"/>
    </xf>
    <xf numFmtId="4" fontId="7" fillId="0" borderId="87" xfId="0" applyNumberFormat="1" applyFont="1" applyBorder="1" applyAlignment="1">
      <alignment horizontal="center" vertical="center"/>
    </xf>
    <xf numFmtId="4" fontId="7" fillId="0" borderId="8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/>
    </xf>
    <xf numFmtId="0" fontId="8" fillId="0" borderId="3" xfId="0" applyFont="1" applyBorder="1" applyAlignment="1">
      <alignment horizontal="justify" vertical="center"/>
    </xf>
    <xf numFmtId="49" fontId="1" fillId="3" borderId="108" xfId="0" applyNumberFormat="1" applyFont="1" applyFill="1" applyBorder="1" applyAlignment="1">
      <alignment horizontal="center" vertical="center"/>
    </xf>
    <xf numFmtId="49" fontId="1" fillId="0" borderId="104" xfId="0" applyNumberFormat="1" applyFont="1" applyBorder="1" applyAlignment="1">
      <alignment horizontal="left"/>
    </xf>
    <xf numFmtId="49" fontId="1" fillId="0" borderId="105" xfId="0" applyNumberFormat="1" applyFont="1" applyBorder="1" applyAlignment="1">
      <alignment horizontal="left"/>
    </xf>
    <xf numFmtId="49" fontId="1" fillId="0" borderId="106" xfId="0" applyNumberFormat="1" applyFont="1" applyBorder="1" applyAlignment="1">
      <alignment horizontal="left"/>
    </xf>
    <xf numFmtId="4" fontId="1" fillId="0" borderId="50" xfId="0" applyNumberFormat="1" applyFont="1" applyBorder="1" applyAlignment="1">
      <alignment horizontal="center"/>
    </xf>
    <xf numFmtId="4" fontId="1" fillId="0" borderId="139" xfId="0" applyNumberFormat="1" applyFont="1" applyBorder="1" applyAlignment="1">
      <alignment horizontal="right"/>
    </xf>
    <xf numFmtId="4" fontId="1" fillId="0" borderId="140" xfId="0" applyNumberFormat="1" applyFont="1" applyBorder="1" applyAlignment="1">
      <alignment horizontal="right"/>
    </xf>
    <xf numFmtId="4" fontId="1" fillId="0" borderId="141" xfId="0" applyNumberFormat="1" applyFont="1" applyBorder="1" applyAlignment="1">
      <alignment horizontal="right"/>
    </xf>
    <xf numFmtId="4" fontId="14" fillId="0" borderId="92" xfId="0" applyNumberFormat="1" applyFont="1" applyBorder="1" applyAlignment="1">
      <alignment horizontal="right"/>
    </xf>
    <xf numFmtId="4" fontId="14" fillId="0" borderId="93" xfId="0" applyNumberFormat="1" applyFont="1" applyBorder="1" applyAlignment="1">
      <alignment horizontal="right"/>
    </xf>
    <xf numFmtId="4" fontId="14" fillId="0" borderId="94" xfId="0" applyNumberFormat="1" applyFont="1" applyBorder="1" applyAlignment="1">
      <alignment horizontal="right"/>
    </xf>
    <xf numFmtId="4" fontId="1" fillId="0" borderId="103" xfId="0" applyNumberFormat="1" applyFont="1" applyBorder="1" applyAlignment="1">
      <alignment horizontal="right"/>
    </xf>
    <xf numFmtId="4" fontId="1" fillId="0" borderId="164" xfId="0" applyNumberFormat="1" applyFont="1" applyBorder="1" applyAlignment="1">
      <alignment horizontal="right"/>
    </xf>
    <xf numFmtId="4" fontId="1" fillId="0" borderId="107" xfId="0" applyNumberFormat="1" applyFont="1" applyBorder="1" applyAlignment="1">
      <alignment horizontal="right"/>
    </xf>
    <xf numFmtId="4" fontId="1" fillId="0" borderId="108" xfId="0" applyNumberFormat="1" applyFont="1" applyBorder="1" applyAlignment="1">
      <alignment horizontal="right"/>
    </xf>
    <xf numFmtId="49" fontId="1" fillId="0" borderId="162" xfId="0" applyNumberFormat="1" applyFont="1" applyBorder="1" applyAlignment="1">
      <alignment horizontal="left"/>
    </xf>
    <xf numFmtId="49" fontId="1" fillId="0" borderId="76" xfId="0" applyNumberFormat="1" applyFont="1" applyBorder="1" applyAlignment="1">
      <alignment horizontal="left"/>
    </xf>
    <xf numFmtId="49" fontId="1" fillId="0" borderId="163" xfId="0" applyNumberFormat="1" applyFont="1" applyBorder="1" applyAlignment="1">
      <alignment horizontal="left"/>
    </xf>
    <xf numFmtId="4" fontId="1" fillId="0" borderId="107" xfId="0" applyNumberFormat="1" applyFont="1" applyBorder="1" applyAlignment="1">
      <alignment horizontal="center"/>
    </xf>
    <xf numFmtId="4" fontId="1" fillId="0" borderId="108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9" fontId="1" fillId="0" borderId="158" xfId="0" applyNumberFormat="1" applyFont="1" applyBorder="1" applyAlignment="1">
      <alignment horizontal="center"/>
    </xf>
    <xf numFmtId="0" fontId="1" fillId="0" borderId="159" xfId="0" applyNumberFormat="1" applyFont="1" applyBorder="1" applyAlignment="1">
      <alignment horizontal="right"/>
    </xf>
    <xf numFmtId="0" fontId="1" fillId="0" borderId="160" xfId="0" applyNumberFormat="1" applyFont="1" applyBorder="1" applyAlignment="1">
      <alignment horizontal="right"/>
    </xf>
    <xf numFmtId="0" fontId="11" fillId="0" borderId="47" xfId="1" applyFont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4" fontId="11" fillId="0" borderId="47" xfId="1" applyNumberFormat="1" applyFont="1" applyBorder="1" applyAlignment="1"/>
    <xf numFmtId="4" fontId="12" fillId="0" borderId="0" xfId="1" applyNumberFormat="1" applyFont="1" applyAlignment="1">
      <alignment horizontal="center" vertical="top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center"/>
    </xf>
    <xf numFmtId="0" fontId="12" fillId="0" borderId="3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3"/>
  <sheetViews>
    <sheetView zoomScale="120" zoomScaleNormal="120" workbookViewId="0">
      <selection activeCell="BI17" sqref="BI17:CU20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</row>
    <row r="3" spans="1:99" s="3" customFormat="1" ht="15.75" customHeight="1" x14ac:dyDescent="0.25">
      <c r="A3" s="4"/>
      <c r="B3" s="4"/>
      <c r="C3" s="4"/>
      <c r="D3" s="4"/>
      <c r="AB3" s="4"/>
      <c r="AE3" s="4"/>
      <c r="AF3" s="4"/>
      <c r="AH3" s="5" t="s">
        <v>0</v>
      </c>
      <c r="AI3" s="75" t="s">
        <v>596</v>
      </c>
      <c r="AJ3" s="75"/>
      <c r="AK3" s="75"/>
      <c r="BF3" s="6" t="s">
        <v>1</v>
      </c>
      <c r="BG3" s="75" t="s">
        <v>597</v>
      </c>
      <c r="BH3" s="75"/>
      <c r="BI3" s="75"/>
      <c r="BJ3" s="3" t="s">
        <v>2</v>
      </c>
      <c r="BM3" s="75" t="s">
        <v>655</v>
      </c>
      <c r="BN3" s="75"/>
      <c r="BO3" s="75"/>
      <c r="BP3" s="3" t="s">
        <v>3</v>
      </c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99" x14ac:dyDescent="0.2">
      <c r="A4" s="7"/>
      <c r="B4" s="7"/>
      <c r="C4" s="7"/>
      <c r="D4" s="7"/>
      <c r="AB4" s="7"/>
      <c r="AC4" s="7"/>
      <c r="AD4" s="7"/>
      <c r="AH4" s="10"/>
      <c r="AI4" s="16"/>
      <c r="AJ4" s="16"/>
      <c r="AK4" s="16"/>
      <c r="BD4" s="17"/>
      <c r="BE4" s="16"/>
      <c r="BF4" s="16"/>
      <c r="BG4" s="16"/>
      <c r="BK4" s="16"/>
      <c r="BL4" s="16"/>
      <c r="BM4" s="16"/>
      <c r="BR4" s="8"/>
      <c r="BS4" s="8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</row>
    <row r="5" spans="1:99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74" t="s">
        <v>4</v>
      </c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</row>
    <row r="6" spans="1:99" ht="15" customHeight="1" x14ac:dyDescent="0.2">
      <c r="AM6" s="10" t="s">
        <v>5</v>
      </c>
      <c r="AN6" s="69" t="s">
        <v>656</v>
      </c>
      <c r="AO6" s="69"/>
      <c r="AP6" s="69"/>
      <c r="AQ6" s="1" t="s">
        <v>6</v>
      </c>
      <c r="AS6" s="69" t="s">
        <v>642</v>
      </c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70">
        <v>20</v>
      </c>
      <c r="BE6" s="70"/>
      <c r="BF6" s="71" t="s">
        <v>595</v>
      </c>
      <c r="BG6" s="71"/>
      <c r="BH6" s="71"/>
      <c r="BI6" s="1" t="s">
        <v>7</v>
      </c>
      <c r="CF6" s="10" t="s">
        <v>8</v>
      </c>
      <c r="CH6" s="72" t="s">
        <v>657</v>
      </c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</row>
    <row r="7" spans="1:99" x14ac:dyDescent="0.2">
      <c r="CF7" s="10" t="s">
        <v>9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x14ac:dyDescent="0.2">
      <c r="CF8" s="10" t="s">
        <v>10</v>
      </c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CF9" s="10" t="s">
        <v>11</v>
      </c>
      <c r="CH9" s="66" t="s">
        <v>582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12</v>
      </c>
      <c r="J10" s="67" t="s">
        <v>583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CF10" s="10" t="s">
        <v>13</v>
      </c>
      <c r="CH10" s="66" t="s">
        <v>584</v>
      </c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ht="15" customHeight="1" x14ac:dyDescent="0.2">
      <c r="A11" s="1" t="s">
        <v>14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CF11" s="10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</row>
    <row r="12" spans="1:99" s="11" customFormat="1" ht="10.5" customHeight="1" x14ac:dyDescent="0.2">
      <c r="J12" s="61" t="s">
        <v>15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CF12" s="12"/>
      <c r="CH12" s="62" t="s">
        <v>16</v>
      </c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3" spans="1:99" ht="15" customHeight="1" x14ac:dyDescent="0.2">
      <c r="A13" s="1" t="s">
        <v>17</v>
      </c>
      <c r="CF13" s="10" t="s">
        <v>18</v>
      </c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5" spans="1:99" x14ac:dyDescent="0.2">
      <c r="A15" s="13" t="s">
        <v>79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7" spans="1:99" x14ac:dyDescent="0.2">
      <c r="A17" s="63" t="s">
        <v>19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 t="s">
        <v>20</v>
      </c>
      <c r="BE17" s="64"/>
      <c r="BF17" s="64"/>
      <c r="BG17" s="64"/>
      <c r="BH17" s="64"/>
      <c r="BI17" s="65" t="s">
        <v>21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 t="s">
        <v>22</v>
      </c>
      <c r="BE18" s="58"/>
      <c r="BF18" s="58"/>
      <c r="BG18" s="58"/>
      <c r="BH18" s="58"/>
      <c r="BI18" s="58" t="s">
        <v>603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604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60" t="s">
        <v>658</v>
      </c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24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25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 t="s">
        <v>26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27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9" t="s">
        <v>28</v>
      </c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 t="s">
        <v>28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4">
        <v>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>
        <v>2</v>
      </c>
      <c r="BE21" s="55"/>
      <c r="BF21" s="55"/>
      <c r="BG21" s="55"/>
      <c r="BH21" s="55"/>
      <c r="BI21" s="55">
        <v>3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>
        <v>4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6">
        <v>5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</row>
    <row r="22" spans="1:99" ht="15" customHeight="1" x14ac:dyDescent="0.2">
      <c r="A22" s="50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1" t="s">
        <v>30</v>
      </c>
      <c r="BE22" s="51"/>
      <c r="BF22" s="51"/>
      <c r="BG22" s="51"/>
      <c r="BH22" s="51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ht="15" customHeight="1" x14ac:dyDescent="0.2">
      <c r="A23" s="40" t="s">
        <v>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 t="s">
        <v>32</v>
      </c>
      <c r="BE23" s="41"/>
      <c r="BF23" s="41"/>
      <c r="BG23" s="41"/>
      <c r="BH23" s="41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x14ac:dyDescent="0.2">
      <c r="A24" s="44" t="s">
        <v>80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1" t="s">
        <v>33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x14ac:dyDescent="0.2">
      <c r="A25" s="50" t="s">
        <v>81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41"/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" customHeight="1" x14ac:dyDescent="0.2">
      <c r="A26" s="40" t="s">
        <v>36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 t="s">
        <v>35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40" t="s">
        <v>34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 t="s">
        <v>37</v>
      </c>
      <c r="BE27" s="41"/>
      <c r="BF27" s="41"/>
      <c r="BG27" s="41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x14ac:dyDescent="0.2">
      <c r="A28" s="44" t="s">
        <v>82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5" t="s">
        <v>38</v>
      </c>
      <c r="BE28" s="45"/>
      <c r="BF28" s="45"/>
      <c r="BG28" s="45"/>
      <c r="BH28" s="45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x14ac:dyDescent="0.2">
      <c r="A29" s="48" t="s">
        <v>83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5"/>
      <c r="BE29" s="45"/>
      <c r="BF29" s="45"/>
      <c r="BG29" s="45"/>
      <c r="BH29" s="45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</row>
    <row r="30" spans="1:99" x14ac:dyDescent="0.2">
      <c r="A30" s="49" t="s">
        <v>39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5"/>
      <c r="BE30" s="45"/>
      <c r="BF30" s="45"/>
      <c r="BG30" s="45"/>
      <c r="BH30" s="45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s="2" customFormat="1" ht="11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99" s="15" customFormat="1" ht="11.25" x14ac:dyDescent="0.2">
      <c r="A32" s="39" t="s">
        <v>84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  <row r="33" spans="1:99" s="15" customFormat="1" ht="11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</row>
  </sheetData>
  <sheetProtection selectLockedCells="1" selectUnlockedCells="1"/>
  <mergeCells count="76">
    <mergeCell ref="A1:CU1"/>
    <mergeCell ref="A2:CU2"/>
    <mergeCell ref="CH5:CU5"/>
    <mergeCell ref="AI3:AK3"/>
    <mergeCell ref="BG3:BI3"/>
    <mergeCell ref="BM3:BO3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CI26:CU26"/>
    <mergeCell ref="A29:BC29"/>
    <mergeCell ref="A30:BC30"/>
    <mergeCell ref="A24:BC24"/>
    <mergeCell ref="BD24:BH25"/>
    <mergeCell ref="BI24:BU25"/>
    <mergeCell ref="BV24:CH25"/>
    <mergeCell ref="CI24:CU25"/>
    <mergeCell ref="A25:BC25"/>
    <mergeCell ref="A26:BC26"/>
    <mergeCell ref="BD26:BH26"/>
    <mergeCell ref="BI26:BU26"/>
    <mergeCell ref="BV26:CH26"/>
    <mergeCell ref="A32:CU33"/>
    <mergeCell ref="A27:BC27"/>
    <mergeCell ref="BD27:BH27"/>
    <mergeCell ref="BI27:BU27"/>
    <mergeCell ref="BV27:CH27"/>
    <mergeCell ref="CI27:CU27"/>
    <mergeCell ref="A28:BC28"/>
    <mergeCell ref="BD28:BH30"/>
    <mergeCell ref="BI28:BU30"/>
    <mergeCell ref="BV28:CH30"/>
    <mergeCell ref="CI28:CU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3"/>
  <sheetViews>
    <sheetView zoomScaleNormal="100" workbookViewId="0">
      <selection activeCell="A26" sqref="A26:BC26"/>
    </sheetView>
  </sheetViews>
  <sheetFormatPr defaultColWidth="1.42578125" defaultRowHeight="12.75" x14ac:dyDescent="0.2"/>
  <cols>
    <col min="1" max="16384" width="1.42578125" style="1"/>
  </cols>
  <sheetData>
    <row r="1" spans="1:99" ht="15.75" x14ac:dyDescent="0.2">
      <c r="A1" s="13" t="s">
        <v>172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50" t="s">
        <v>623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80" t="s">
        <v>624</v>
      </c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командировки!CF14</f>
        <v>0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>
        <f>командировки!CF29</f>
        <v>0</v>
      </c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>
        <f>командировки!CF45</f>
        <v>0</v>
      </c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</row>
    <row r="9" spans="1:99" ht="1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 t="s">
        <v>63</v>
      </c>
      <c r="BD9" s="77"/>
      <c r="BE9" s="77"/>
      <c r="BF9" s="77"/>
      <c r="BG9" s="77"/>
      <c r="BH9" s="77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79"/>
      <c r="BG10" s="79"/>
      <c r="BH10" s="79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s="2" customFormat="1" ht="11.2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99" s="15" customFormat="1" ht="11.25" x14ac:dyDescent="0.2">
      <c r="A12" s="39" t="s">
        <v>173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</row>
    <row r="13" spans="1:99" s="2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6" spans="1:99" x14ac:dyDescent="0.2">
      <c r="A16" s="13" t="s">
        <v>475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9" spans="1:99" x14ac:dyDescent="0.2">
      <c r="A19" s="63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4" t="s">
        <v>20</v>
      </c>
      <c r="BE19" s="64"/>
      <c r="BF19" s="64"/>
      <c r="BG19" s="64"/>
      <c r="BH19" s="64"/>
      <c r="BI19" s="65" t="s">
        <v>21</v>
      </c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 t="s">
        <v>22</v>
      </c>
      <c r="BE20" s="58"/>
      <c r="BF20" s="58"/>
      <c r="BG20" s="58"/>
      <c r="BH20" s="58"/>
      <c r="BI20" s="58" t="s">
        <v>603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604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60" t="s">
        <v>658</v>
      </c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24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 t="s">
        <v>25</v>
      </c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9" t="s">
        <v>26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58"/>
      <c r="BF22" s="58"/>
      <c r="BG22" s="58"/>
      <c r="BH22" s="58"/>
      <c r="BI22" s="58" t="s">
        <v>27</v>
      </c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9" t="s">
        <v>28</v>
      </c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 t="s">
        <v>28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ht="13.5" thickBot="1" x14ac:dyDescent="0.25">
      <c r="A23" s="54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5">
        <v>3</v>
      </c>
      <c r="BE23" s="55"/>
      <c r="BF23" s="55"/>
      <c r="BG23" s="55"/>
      <c r="BH23" s="55"/>
      <c r="BI23" s="55">
        <v>4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>
        <v>5</v>
      </c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>
        <v>6</v>
      </c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</row>
    <row r="24" spans="1:99" ht="13.5" thickBot="1" x14ac:dyDescent="0.25">
      <c r="A24" s="44" t="s">
        <v>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51" t="s">
        <v>62</v>
      </c>
      <c r="BE24" s="51"/>
      <c r="BF24" s="51"/>
      <c r="BG24" s="51"/>
      <c r="BH24" s="51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x14ac:dyDescent="0.2">
      <c r="A25" s="50" t="s">
        <v>468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/>
      <c r="BE25" s="51"/>
      <c r="BF25" s="51"/>
      <c r="BG25" s="51"/>
      <c r="BH25" s="51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x14ac:dyDescent="0.2">
      <c r="A26" s="99" t="s">
        <v>659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0"/>
      <c r="BD26" s="96" t="s">
        <v>63</v>
      </c>
      <c r="BE26" s="97"/>
      <c r="BF26" s="97"/>
      <c r="BG26" s="97"/>
      <c r="BH26" s="77"/>
      <c r="BI26" s="159">
        <f>BI8</f>
        <v>0</v>
      </c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1"/>
      <c r="BV26" s="159">
        <f>BV8</f>
        <v>0</v>
      </c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1"/>
      <c r="CI26" s="159">
        <f>CI8</f>
        <v>0</v>
      </c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1"/>
    </row>
    <row r="27" spans="1:99" ht="15" customHeight="1" x14ac:dyDescent="0.2">
      <c r="A27" s="40" t="s">
        <v>469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 t="s">
        <v>74</v>
      </c>
      <c r="BE27" s="41"/>
      <c r="BF27" s="41"/>
      <c r="BG27" s="41"/>
      <c r="BH27" s="41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" customHeight="1" x14ac:dyDescent="0.2">
      <c r="A28" s="99" t="s">
        <v>466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0"/>
      <c r="BD28" s="96" t="s">
        <v>75</v>
      </c>
      <c r="BE28" s="97"/>
      <c r="BF28" s="97"/>
      <c r="BG28" s="97"/>
      <c r="BH28" s="77"/>
      <c r="BI28" s="159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1"/>
      <c r="BV28" s="93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8"/>
      <c r="CI28" s="93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" customHeight="1" x14ac:dyDescent="0.2">
      <c r="A29" s="40" t="s">
        <v>73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 t="s">
        <v>76</v>
      </c>
      <c r="BE29" s="41"/>
      <c r="BF29" s="41"/>
      <c r="BG29" s="41"/>
      <c r="BH29" s="41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5" customHeight="1" x14ac:dyDescent="0.2">
      <c r="A30" s="40" t="s">
        <v>467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 t="s">
        <v>464</v>
      </c>
      <c r="BE30" s="41"/>
      <c r="BF30" s="41"/>
      <c r="BG30" s="41"/>
      <c r="BH30" s="41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5" customHeight="1" thickBo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84" t="s">
        <v>465</v>
      </c>
      <c r="BE31" s="84"/>
      <c r="BF31" s="84"/>
      <c r="BG31" s="84"/>
      <c r="BH31" s="84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</row>
    <row r="32" spans="1:99" s="15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  <row r="33" spans="1:99" s="2" customFormat="1" ht="11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</row>
  </sheetData>
  <sheetProtection selectLockedCells="1" selectUnlockedCells="1"/>
  <mergeCells count="107">
    <mergeCell ref="A32:CU33"/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2:CU13"/>
    <mergeCell ref="A10:AQ10"/>
    <mergeCell ref="AR10:BB10"/>
    <mergeCell ref="BC10:BH10"/>
    <mergeCell ref="BI10:BU10"/>
    <mergeCell ref="BV10:CH10"/>
    <mergeCell ref="CI10:CU10"/>
    <mergeCell ref="A27:BC27"/>
    <mergeCell ref="BD27:BH27"/>
    <mergeCell ref="BI27:BU27"/>
    <mergeCell ref="BV27:CH27"/>
    <mergeCell ref="CI27:CU27"/>
    <mergeCell ref="CI21:CU21"/>
    <mergeCell ref="A22:BC22"/>
    <mergeCell ref="A23:BC23"/>
    <mergeCell ref="A24:BC24"/>
    <mergeCell ref="BD24:BH25"/>
    <mergeCell ref="BI24:BU25"/>
    <mergeCell ref="BV24:CH25"/>
    <mergeCell ref="CI24:CU25"/>
    <mergeCell ref="A25:BC25"/>
    <mergeCell ref="BI23:BU23"/>
    <mergeCell ref="BV23:CH23"/>
    <mergeCell ref="CI23:CU23"/>
    <mergeCell ref="A21:BC21"/>
    <mergeCell ref="BD21:BH21"/>
    <mergeCell ref="BI21:BU21"/>
    <mergeCell ref="BV21:CH21"/>
    <mergeCell ref="BI19:CU19"/>
    <mergeCell ref="BD22:BH22"/>
    <mergeCell ref="BI22:BU22"/>
    <mergeCell ref="BV22:CH22"/>
    <mergeCell ref="CI22:CU22"/>
    <mergeCell ref="BD23:BH23"/>
    <mergeCell ref="CI20:CU20"/>
    <mergeCell ref="A26:BC26"/>
    <mergeCell ref="BD26:BH26"/>
    <mergeCell ref="BI26:BU26"/>
    <mergeCell ref="BV26:CH26"/>
    <mergeCell ref="CI26:CU26"/>
    <mergeCell ref="A19:BC19"/>
    <mergeCell ref="BD19:BH19"/>
    <mergeCell ref="A20:BC20"/>
    <mergeCell ref="BD20:BH20"/>
    <mergeCell ref="BI20:BU20"/>
    <mergeCell ref="BV20:CH20"/>
    <mergeCell ref="CI31:CU31"/>
    <mergeCell ref="CI28:CU28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31:BC31"/>
    <mergeCell ref="BD31:BH31"/>
    <mergeCell ref="BI31:BU31"/>
    <mergeCell ref="BV31:CH31"/>
    <mergeCell ref="A28:BC28"/>
    <mergeCell ref="BD28:BH28"/>
    <mergeCell ref="BI28:BU28"/>
    <mergeCell ref="BV28:CH28"/>
  </mergeCells>
  <pageMargins left="0.78749999999999998" right="0.78749999999999998" top="1.0527777777777778" bottom="1.0527777777777778" header="0.78749999999999998" footer="0.78749999999999998"/>
  <pageSetup paperSize="9" scale="93" firstPageNumber="0" orientation="landscape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0"/>
  <sheetViews>
    <sheetView zoomScale="120" zoomScaleNormal="120" workbookViewId="0">
      <selection activeCell="BI16" sqref="BI16:CU1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174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100" t="s">
        <v>176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41" t="s">
        <v>33</v>
      </c>
      <c r="BE23" s="41"/>
      <c r="BF23" s="41"/>
      <c r="BG23" s="41"/>
      <c r="BH23" s="41"/>
      <c r="BI23" s="103">
        <f>'распределение 321'!BI14:BU14</f>
        <v>2531812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103">
        <f>'распределение 321'!BV35:CH35</f>
        <v>0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163">
        <f>'распределение 321'!CI35:CU35</f>
        <v>0</v>
      </c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 x14ac:dyDescent="0.2">
      <c r="A24" s="99" t="s">
        <v>36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99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37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1" t="s">
        <v>177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45" t="s">
        <v>38</v>
      </c>
      <c r="BE26" s="45"/>
      <c r="BF26" s="45"/>
      <c r="BG26" s="45"/>
      <c r="BH26" s="45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x14ac:dyDescent="0.2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45"/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s="2" customFormat="1" ht="11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99" s="15" customFormat="1" ht="12" customHeight="1" x14ac:dyDescent="0.2">
      <c r="A29" s="15" t="s">
        <v>178</v>
      </c>
    </row>
    <row r="30" spans="1:9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</sheetData>
  <sheetProtection selectLockedCells="1" selectUnlockedCells="1"/>
  <mergeCells count="72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X37"/>
  <sheetViews>
    <sheetView topLeftCell="A4" zoomScale="120" zoomScaleNormal="120" workbookViewId="0">
      <selection activeCell="A14" sqref="A14:BC14"/>
    </sheetView>
  </sheetViews>
  <sheetFormatPr defaultColWidth="1.42578125" defaultRowHeight="12.75" x14ac:dyDescent="0.2"/>
  <cols>
    <col min="1" max="52" width="1.42578125" style="1"/>
    <col min="53" max="53" width="4.42578125" style="1" customWidth="1"/>
    <col min="54" max="75" width="1.42578125" style="1"/>
    <col min="76" max="76" width="4" style="1" customWidth="1"/>
    <col min="77" max="98" width="1.42578125" style="1"/>
    <col min="99" max="99" width="4" style="1" customWidth="1"/>
    <col min="100" max="101" width="1.42578125" style="1"/>
    <col min="102" max="102" width="3.7109375" style="1" bestFit="1" customWidth="1"/>
    <col min="103" max="16384" width="1.42578125" style="1"/>
  </cols>
  <sheetData>
    <row r="1" spans="1:99" x14ac:dyDescent="0.2">
      <c r="A1" s="13" t="s">
        <v>179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104" t="s">
        <v>180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51" t="s">
        <v>62</v>
      </c>
      <c r="BE8" s="51"/>
      <c r="BF8" s="51"/>
      <c r="BG8" s="51"/>
      <c r="BH8" s="51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99" t="s">
        <v>717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41"/>
      <c r="BE9" s="41"/>
      <c r="BF9" s="41"/>
      <c r="BG9" s="41"/>
      <c r="BH9" s="41"/>
      <c r="BI9" s="103">
        <f>AV31</f>
        <v>584044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103">
        <f>BS31</f>
        <v>584044</v>
      </c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163">
        <f>CP31</f>
        <v>584044</v>
      </c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A10" s="99" t="s">
        <v>718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41"/>
      <c r="BE10" s="41"/>
      <c r="BF10" s="41"/>
      <c r="BG10" s="41"/>
      <c r="BH10" s="41"/>
      <c r="BI10" s="103">
        <f>AV33</f>
        <v>1084652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103">
        <f>BS33</f>
        <v>1084652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163">
        <f>CP33</f>
        <v>1084652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ht="15" customHeight="1" x14ac:dyDescent="0.2">
      <c r="A11" s="99" t="s">
        <v>719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41"/>
      <c r="BE11" s="41"/>
      <c r="BF11" s="41"/>
      <c r="BG11" s="41"/>
      <c r="BH11" s="41"/>
      <c r="BI11" s="103">
        <f>AV34</f>
        <v>863116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103">
        <f>BS34</f>
        <v>863116</v>
      </c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103">
        <f>CP34</f>
        <v>863116</v>
      </c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</row>
    <row r="12" spans="1:99" ht="15" customHeight="1" x14ac:dyDescent="0.2">
      <c r="A12" s="99" t="s">
        <v>720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41"/>
      <c r="BE12" s="41"/>
      <c r="BF12" s="41"/>
      <c r="BG12" s="41"/>
      <c r="BH12" s="41"/>
      <c r="BI12" s="103">
        <f>AV35</f>
        <v>0</v>
      </c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103">
        <f>BS35</f>
        <v>0</v>
      </c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163">
        <f>CP35</f>
        <v>0</v>
      </c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ht="15" customHeight="1" x14ac:dyDescent="0.2">
      <c r="A13" s="99" t="s">
        <v>728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41"/>
      <c r="BE13" s="41"/>
      <c r="BF13" s="41"/>
      <c r="BG13" s="41"/>
      <c r="BH13" s="41"/>
      <c r="BI13" s="103">
        <f>AV36</f>
        <v>120000</v>
      </c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103">
        <f>BS36</f>
        <v>120000</v>
      </c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163">
        <f>CP36</f>
        <v>120000</v>
      </c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5" customHeight="1" x14ac:dyDescent="0.2">
      <c r="A14" s="99" t="s">
        <v>721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41"/>
      <c r="BE14" s="41"/>
      <c r="BF14" s="41"/>
      <c r="BG14" s="41"/>
      <c r="BH14" s="41"/>
      <c r="BI14" s="103">
        <f>AV37</f>
        <v>0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103">
        <f>BS37</f>
        <v>0</v>
      </c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163">
        <f>CP37</f>
        <v>0</v>
      </c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ht="15" customHeight="1" thickBot="1" x14ac:dyDescent="0.25">
      <c r="BC15" s="18" t="s">
        <v>40</v>
      </c>
      <c r="BD15" s="84" t="s">
        <v>38</v>
      </c>
      <c r="BE15" s="84"/>
      <c r="BF15" s="84"/>
      <c r="BG15" s="84"/>
      <c r="BH15" s="84"/>
      <c r="BI15" s="158">
        <f>BI9+BI14+BI10+BI11+BI12+BI14</f>
        <v>2531812</v>
      </c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>
        <f>BV9+BV14+BV10+BV11</f>
        <v>2531812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>
        <f>CI9+CI14+CI10+CI11</f>
        <v>2531812</v>
      </c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</row>
    <row r="17" spans="1:102" x14ac:dyDescent="0.2">
      <c r="A17" s="13" t="s">
        <v>181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9" spans="1:102" x14ac:dyDescent="0.2">
      <c r="A19" s="63" t="s">
        <v>64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 t="s">
        <v>20</v>
      </c>
      <c r="W19" s="64"/>
      <c r="X19" s="64"/>
      <c r="Y19" s="64"/>
      <c r="Z19" s="64" t="s">
        <v>182</v>
      </c>
      <c r="AA19" s="64"/>
      <c r="AB19" s="64"/>
      <c r="AC19" s="64"/>
      <c r="AD19" s="64"/>
      <c r="AE19" s="64" t="s">
        <v>603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 t="s">
        <v>604</v>
      </c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0" t="s">
        <v>658</v>
      </c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</row>
    <row r="20" spans="1:102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 t="s">
        <v>22</v>
      </c>
      <c r="W20" s="58"/>
      <c r="X20" s="58"/>
      <c r="Y20" s="58"/>
      <c r="Z20" s="58" t="s">
        <v>183</v>
      </c>
      <c r="AA20" s="58"/>
      <c r="AB20" s="58"/>
      <c r="AC20" s="58"/>
      <c r="AD20" s="58"/>
      <c r="AE20" s="91" t="s">
        <v>46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 t="s">
        <v>47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 t="s">
        <v>48</v>
      </c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</row>
    <row r="21" spans="1:102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8"/>
      <c r="X21" s="58"/>
      <c r="Y21" s="58"/>
      <c r="Z21" s="58" t="s">
        <v>163</v>
      </c>
      <c r="AA21" s="58"/>
      <c r="AB21" s="58"/>
      <c r="AC21" s="58"/>
      <c r="AD21" s="58"/>
      <c r="AE21" s="58" t="s">
        <v>158</v>
      </c>
      <c r="AF21" s="58"/>
      <c r="AG21" s="58"/>
      <c r="AH21" s="58"/>
      <c r="AI21" s="58"/>
      <c r="AJ21" s="58"/>
      <c r="AK21" s="58" t="s">
        <v>159</v>
      </c>
      <c r="AL21" s="58"/>
      <c r="AM21" s="58"/>
      <c r="AN21" s="58"/>
      <c r="AO21" s="58"/>
      <c r="AP21" s="58"/>
      <c r="AQ21" s="58" t="s">
        <v>160</v>
      </c>
      <c r="AR21" s="58"/>
      <c r="AS21" s="58"/>
      <c r="AT21" s="58"/>
      <c r="AU21" s="58"/>
      <c r="AV21" s="64" t="s">
        <v>49</v>
      </c>
      <c r="AW21" s="64"/>
      <c r="AX21" s="64"/>
      <c r="AY21" s="64"/>
      <c r="AZ21" s="64"/>
      <c r="BA21" s="64"/>
      <c r="BB21" s="58" t="s">
        <v>158</v>
      </c>
      <c r="BC21" s="58"/>
      <c r="BD21" s="58"/>
      <c r="BE21" s="58"/>
      <c r="BF21" s="58"/>
      <c r="BG21" s="58"/>
      <c r="BH21" s="58" t="s">
        <v>159</v>
      </c>
      <c r="BI21" s="58"/>
      <c r="BJ21" s="58"/>
      <c r="BK21" s="58"/>
      <c r="BL21" s="58"/>
      <c r="BM21" s="58"/>
      <c r="BN21" s="58" t="s">
        <v>160</v>
      </c>
      <c r="BO21" s="58"/>
      <c r="BP21" s="58"/>
      <c r="BQ21" s="58"/>
      <c r="BR21" s="58"/>
      <c r="BS21" s="64" t="s">
        <v>49</v>
      </c>
      <c r="BT21" s="64"/>
      <c r="BU21" s="64"/>
      <c r="BV21" s="64"/>
      <c r="BW21" s="64"/>
      <c r="BX21" s="64"/>
      <c r="BY21" s="58" t="s">
        <v>158</v>
      </c>
      <c r="BZ21" s="58"/>
      <c r="CA21" s="58"/>
      <c r="CB21" s="58"/>
      <c r="CC21" s="58"/>
      <c r="CD21" s="58"/>
      <c r="CE21" s="58" t="s">
        <v>159</v>
      </c>
      <c r="CF21" s="58"/>
      <c r="CG21" s="58"/>
      <c r="CH21" s="58"/>
      <c r="CI21" s="58"/>
      <c r="CJ21" s="58"/>
      <c r="CK21" s="58" t="s">
        <v>160</v>
      </c>
      <c r="CL21" s="58"/>
      <c r="CM21" s="58"/>
      <c r="CN21" s="58"/>
      <c r="CO21" s="58"/>
      <c r="CP21" s="60" t="s">
        <v>49</v>
      </c>
      <c r="CQ21" s="60"/>
      <c r="CR21" s="60"/>
      <c r="CS21" s="60"/>
      <c r="CT21" s="60"/>
      <c r="CU21" s="60"/>
    </row>
    <row r="22" spans="1:102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58"/>
      <c r="X22" s="58"/>
      <c r="Y22" s="58"/>
      <c r="Z22" s="58" t="s">
        <v>165</v>
      </c>
      <c r="AA22" s="58"/>
      <c r="AB22" s="58"/>
      <c r="AC22" s="58"/>
      <c r="AD22" s="58"/>
      <c r="AE22" s="58" t="s">
        <v>65</v>
      </c>
      <c r="AF22" s="58"/>
      <c r="AG22" s="58"/>
      <c r="AH22" s="58"/>
      <c r="AI22" s="58"/>
      <c r="AJ22" s="58"/>
      <c r="AK22" s="58" t="s">
        <v>161</v>
      </c>
      <c r="AL22" s="58"/>
      <c r="AM22" s="58"/>
      <c r="AN22" s="58"/>
      <c r="AO22" s="58"/>
      <c r="AP22" s="58"/>
      <c r="AQ22" s="58" t="s">
        <v>162</v>
      </c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 t="s">
        <v>65</v>
      </c>
      <c r="BC22" s="58"/>
      <c r="BD22" s="58"/>
      <c r="BE22" s="58"/>
      <c r="BF22" s="58"/>
      <c r="BG22" s="58"/>
      <c r="BH22" s="58" t="s">
        <v>161</v>
      </c>
      <c r="BI22" s="58"/>
      <c r="BJ22" s="58"/>
      <c r="BK22" s="58"/>
      <c r="BL22" s="58"/>
      <c r="BM22" s="58"/>
      <c r="BN22" s="58" t="s">
        <v>162</v>
      </c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 t="s">
        <v>65</v>
      </c>
      <c r="BZ22" s="58"/>
      <c r="CA22" s="58"/>
      <c r="CB22" s="58"/>
      <c r="CC22" s="58"/>
      <c r="CD22" s="58"/>
      <c r="CE22" s="58" t="s">
        <v>161</v>
      </c>
      <c r="CF22" s="58"/>
      <c r="CG22" s="58"/>
      <c r="CH22" s="58"/>
      <c r="CI22" s="58"/>
      <c r="CJ22" s="58"/>
      <c r="CK22" s="58" t="s">
        <v>162</v>
      </c>
      <c r="CL22" s="58"/>
      <c r="CM22" s="58"/>
      <c r="CN22" s="58"/>
      <c r="CO22" s="58"/>
      <c r="CP22" s="59"/>
      <c r="CQ22" s="59"/>
      <c r="CR22" s="59"/>
      <c r="CS22" s="59"/>
      <c r="CT22" s="59"/>
      <c r="CU22" s="59"/>
    </row>
    <row r="23" spans="1:102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 t="s">
        <v>67</v>
      </c>
      <c r="AF23" s="58"/>
      <c r="AG23" s="58"/>
      <c r="AH23" s="58"/>
      <c r="AI23" s="58"/>
      <c r="AJ23" s="58"/>
      <c r="AK23" s="58" t="s">
        <v>163</v>
      </c>
      <c r="AL23" s="58"/>
      <c r="AM23" s="58"/>
      <c r="AN23" s="58"/>
      <c r="AO23" s="58"/>
      <c r="AP23" s="58"/>
      <c r="AQ23" s="58" t="s">
        <v>157</v>
      </c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 t="s">
        <v>67</v>
      </c>
      <c r="BC23" s="58"/>
      <c r="BD23" s="58"/>
      <c r="BE23" s="58"/>
      <c r="BF23" s="58"/>
      <c r="BG23" s="58"/>
      <c r="BH23" s="58" t="s">
        <v>163</v>
      </c>
      <c r="BI23" s="58"/>
      <c r="BJ23" s="58"/>
      <c r="BK23" s="58"/>
      <c r="BL23" s="58"/>
      <c r="BM23" s="58"/>
      <c r="BN23" s="58" t="s">
        <v>157</v>
      </c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 t="s">
        <v>67</v>
      </c>
      <c r="BZ23" s="58"/>
      <c r="CA23" s="58"/>
      <c r="CB23" s="58"/>
      <c r="CC23" s="58"/>
      <c r="CD23" s="58"/>
      <c r="CE23" s="58" t="s">
        <v>163</v>
      </c>
      <c r="CF23" s="58"/>
      <c r="CG23" s="58"/>
      <c r="CH23" s="58"/>
      <c r="CI23" s="58"/>
      <c r="CJ23" s="58"/>
      <c r="CK23" s="58" t="s">
        <v>157</v>
      </c>
      <c r="CL23" s="58"/>
      <c r="CM23" s="58"/>
      <c r="CN23" s="58"/>
      <c r="CO23" s="58"/>
      <c r="CP23" s="59"/>
      <c r="CQ23" s="59"/>
      <c r="CR23" s="59"/>
      <c r="CS23" s="59"/>
      <c r="CT23" s="59"/>
      <c r="CU23" s="59"/>
    </row>
    <row r="24" spans="1:102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 t="s">
        <v>164</v>
      </c>
      <c r="AF24" s="58"/>
      <c r="AG24" s="58"/>
      <c r="AH24" s="58"/>
      <c r="AI24" s="58"/>
      <c r="AJ24" s="58"/>
      <c r="AK24" s="58" t="s">
        <v>165</v>
      </c>
      <c r="AL24" s="58"/>
      <c r="AM24" s="58"/>
      <c r="AN24" s="58"/>
      <c r="AO24" s="58"/>
      <c r="AP24" s="58"/>
      <c r="AQ24" s="58" t="s">
        <v>166</v>
      </c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164</v>
      </c>
      <c r="BC24" s="58"/>
      <c r="BD24" s="58"/>
      <c r="BE24" s="58"/>
      <c r="BF24" s="58"/>
      <c r="BG24" s="58"/>
      <c r="BH24" s="58" t="s">
        <v>165</v>
      </c>
      <c r="BI24" s="58"/>
      <c r="BJ24" s="58"/>
      <c r="BK24" s="58"/>
      <c r="BL24" s="58"/>
      <c r="BM24" s="58"/>
      <c r="BN24" s="58" t="s">
        <v>166</v>
      </c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 t="s">
        <v>164</v>
      </c>
      <c r="BZ24" s="58"/>
      <c r="CA24" s="58"/>
      <c r="CB24" s="58"/>
      <c r="CC24" s="58"/>
      <c r="CD24" s="58"/>
      <c r="CE24" s="58" t="s">
        <v>165</v>
      </c>
      <c r="CF24" s="58"/>
      <c r="CG24" s="58"/>
      <c r="CH24" s="58"/>
      <c r="CI24" s="58"/>
      <c r="CJ24" s="58"/>
      <c r="CK24" s="58" t="s">
        <v>166</v>
      </c>
      <c r="CL24" s="58"/>
      <c r="CM24" s="58"/>
      <c r="CN24" s="58"/>
      <c r="CO24" s="58"/>
      <c r="CP24" s="59"/>
      <c r="CQ24" s="59"/>
      <c r="CR24" s="59"/>
      <c r="CS24" s="59"/>
      <c r="CT24" s="59"/>
      <c r="CU24" s="59"/>
    </row>
    <row r="25" spans="1:102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 t="s">
        <v>167</v>
      </c>
      <c r="AF25" s="58"/>
      <c r="AG25" s="58"/>
      <c r="AH25" s="58"/>
      <c r="AI25" s="58"/>
      <c r="AJ25" s="58"/>
      <c r="AK25" s="58" t="s">
        <v>168</v>
      </c>
      <c r="AL25" s="58"/>
      <c r="AM25" s="58"/>
      <c r="AN25" s="58"/>
      <c r="AO25" s="58"/>
      <c r="AP25" s="58"/>
      <c r="AQ25" s="58" t="s">
        <v>169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 t="s">
        <v>167</v>
      </c>
      <c r="BC25" s="58"/>
      <c r="BD25" s="58"/>
      <c r="BE25" s="58"/>
      <c r="BF25" s="58"/>
      <c r="BG25" s="58"/>
      <c r="BH25" s="58" t="s">
        <v>168</v>
      </c>
      <c r="BI25" s="58"/>
      <c r="BJ25" s="58"/>
      <c r="BK25" s="58"/>
      <c r="BL25" s="58"/>
      <c r="BM25" s="58"/>
      <c r="BN25" s="58" t="s">
        <v>169</v>
      </c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 t="s">
        <v>167</v>
      </c>
      <c r="BZ25" s="58"/>
      <c r="CA25" s="58"/>
      <c r="CB25" s="58"/>
      <c r="CC25" s="58"/>
      <c r="CD25" s="58"/>
      <c r="CE25" s="58" t="s">
        <v>168</v>
      </c>
      <c r="CF25" s="58"/>
      <c r="CG25" s="58"/>
      <c r="CH25" s="58"/>
      <c r="CI25" s="58"/>
      <c r="CJ25" s="58"/>
      <c r="CK25" s="58" t="s">
        <v>169</v>
      </c>
      <c r="CL25" s="58"/>
      <c r="CM25" s="58"/>
      <c r="CN25" s="58"/>
      <c r="CO25" s="58"/>
      <c r="CP25" s="59"/>
      <c r="CQ25" s="59"/>
      <c r="CR25" s="59"/>
      <c r="CS25" s="59"/>
      <c r="CT25" s="59"/>
      <c r="CU25" s="59"/>
    </row>
    <row r="26" spans="1:102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/>
      <c r="W26" s="58"/>
      <c r="X26" s="58"/>
      <c r="Y26" s="58"/>
      <c r="Z26" s="91"/>
      <c r="AA26" s="91"/>
      <c r="AB26" s="91"/>
      <c r="AC26" s="91"/>
      <c r="AD26" s="91"/>
      <c r="AE26" s="58"/>
      <c r="AF26" s="58"/>
      <c r="AG26" s="58"/>
      <c r="AH26" s="58"/>
      <c r="AI26" s="58"/>
      <c r="AJ26" s="58"/>
      <c r="AK26" s="58" t="s">
        <v>170</v>
      </c>
      <c r="AL26" s="58"/>
      <c r="AM26" s="58"/>
      <c r="AN26" s="58"/>
      <c r="AO26" s="58"/>
      <c r="AP26" s="58"/>
      <c r="AQ26" s="58" t="s">
        <v>171</v>
      </c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 t="s">
        <v>170</v>
      </c>
      <c r="BI26" s="58"/>
      <c r="BJ26" s="58"/>
      <c r="BK26" s="58"/>
      <c r="BL26" s="58"/>
      <c r="BM26" s="58"/>
      <c r="BN26" s="58" t="s">
        <v>171</v>
      </c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 t="s">
        <v>170</v>
      </c>
      <c r="CF26" s="58"/>
      <c r="CG26" s="58"/>
      <c r="CH26" s="58"/>
      <c r="CI26" s="58"/>
      <c r="CJ26" s="58"/>
      <c r="CK26" s="58" t="s">
        <v>171</v>
      </c>
      <c r="CL26" s="58"/>
      <c r="CM26" s="58"/>
      <c r="CN26" s="58"/>
      <c r="CO26" s="58"/>
      <c r="CP26" s="59"/>
      <c r="CQ26" s="59"/>
      <c r="CR26" s="59"/>
      <c r="CS26" s="59"/>
      <c r="CT26" s="59"/>
      <c r="CU26" s="59"/>
    </row>
    <row r="27" spans="1:102" x14ac:dyDescent="0.2">
      <c r="A27" s="54">
        <v>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>
        <v>2</v>
      </c>
      <c r="W27" s="55"/>
      <c r="X27" s="55"/>
      <c r="Y27" s="55"/>
      <c r="Z27" s="55">
        <v>3</v>
      </c>
      <c r="AA27" s="55"/>
      <c r="AB27" s="55"/>
      <c r="AC27" s="55"/>
      <c r="AD27" s="55"/>
      <c r="AE27" s="55">
        <v>4</v>
      </c>
      <c r="AF27" s="55"/>
      <c r="AG27" s="55"/>
      <c r="AH27" s="55"/>
      <c r="AI27" s="55"/>
      <c r="AJ27" s="55"/>
      <c r="AK27" s="55">
        <v>5</v>
      </c>
      <c r="AL27" s="55"/>
      <c r="AM27" s="55"/>
      <c r="AN27" s="55"/>
      <c r="AO27" s="55"/>
      <c r="AP27" s="55"/>
      <c r="AQ27" s="55">
        <v>6</v>
      </c>
      <c r="AR27" s="55"/>
      <c r="AS27" s="55"/>
      <c r="AT27" s="55"/>
      <c r="AU27" s="55"/>
      <c r="AV27" s="55">
        <v>7</v>
      </c>
      <c r="AW27" s="55"/>
      <c r="AX27" s="55"/>
      <c r="AY27" s="55"/>
      <c r="AZ27" s="55"/>
      <c r="BA27" s="55"/>
      <c r="BB27" s="55">
        <v>8</v>
      </c>
      <c r="BC27" s="55"/>
      <c r="BD27" s="55"/>
      <c r="BE27" s="55"/>
      <c r="BF27" s="55"/>
      <c r="BG27" s="55"/>
      <c r="BH27" s="55">
        <v>9</v>
      </c>
      <c r="BI27" s="55"/>
      <c r="BJ27" s="55"/>
      <c r="BK27" s="55"/>
      <c r="BL27" s="55"/>
      <c r="BM27" s="55"/>
      <c r="BN27" s="55">
        <v>10</v>
      </c>
      <c r="BO27" s="55"/>
      <c r="BP27" s="55"/>
      <c r="BQ27" s="55"/>
      <c r="BR27" s="55"/>
      <c r="BS27" s="55">
        <v>11</v>
      </c>
      <c r="BT27" s="55"/>
      <c r="BU27" s="55"/>
      <c r="BV27" s="55"/>
      <c r="BW27" s="55"/>
      <c r="BX27" s="55"/>
      <c r="BY27" s="55">
        <v>12</v>
      </c>
      <c r="BZ27" s="55"/>
      <c r="CA27" s="55"/>
      <c r="CB27" s="55"/>
      <c r="CC27" s="55"/>
      <c r="CD27" s="55"/>
      <c r="CE27" s="55">
        <v>13</v>
      </c>
      <c r="CF27" s="55"/>
      <c r="CG27" s="55"/>
      <c r="CH27" s="55"/>
      <c r="CI27" s="55"/>
      <c r="CJ27" s="55"/>
      <c r="CK27" s="55">
        <v>14</v>
      </c>
      <c r="CL27" s="55"/>
      <c r="CM27" s="55"/>
      <c r="CN27" s="55"/>
      <c r="CO27" s="55"/>
      <c r="CP27" s="56">
        <v>15</v>
      </c>
      <c r="CQ27" s="56"/>
      <c r="CR27" s="56"/>
      <c r="CS27" s="56"/>
      <c r="CT27" s="56"/>
      <c r="CU27" s="56"/>
    </row>
    <row r="28" spans="1:102" x14ac:dyDescent="0.2">
      <c r="A28" s="101" t="s">
        <v>184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51" t="s">
        <v>30</v>
      </c>
      <c r="W28" s="51"/>
      <c r="X28" s="51"/>
      <c r="Y28" s="51"/>
      <c r="Z28" s="176" t="s">
        <v>41</v>
      </c>
      <c r="AA28" s="176"/>
      <c r="AB28" s="176"/>
      <c r="AC28" s="176"/>
      <c r="AD28" s="176"/>
      <c r="AE28" s="176" t="s">
        <v>41</v>
      </c>
      <c r="AF28" s="176"/>
      <c r="AG28" s="176"/>
      <c r="AH28" s="176"/>
      <c r="AI28" s="176"/>
      <c r="AJ28" s="176"/>
      <c r="AK28" s="176" t="s">
        <v>41</v>
      </c>
      <c r="AL28" s="176"/>
      <c r="AM28" s="176"/>
      <c r="AN28" s="176"/>
      <c r="AO28" s="176"/>
      <c r="AP28" s="176"/>
      <c r="AQ28" s="176" t="s">
        <v>41</v>
      </c>
      <c r="AR28" s="176"/>
      <c r="AS28" s="176"/>
      <c r="AT28" s="176"/>
      <c r="AU28" s="176"/>
      <c r="AV28" s="52"/>
      <c r="AW28" s="52"/>
      <c r="AX28" s="52"/>
      <c r="AY28" s="52"/>
      <c r="AZ28" s="52"/>
      <c r="BA28" s="52"/>
      <c r="BB28" s="176" t="s">
        <v>41</v>
      </c>
      <c r="BC28" s="176"/>
      <c r="BD28" s="176"/>
      <c r="BE28" s="176"/>
      <c r="BF28" s="176"/>
      <c r="BG28" s="176"/>
      <c r="BH28" s="176" t="s">
        <v>41</v>
      </c>
      <c r="BI28" s="176"/>
      <c r="BJ28" s="176"/>
      <c r="BK28" s="176"/>
      <c r="BL28" s="176"/>
      <c r="BM28" s="176"/>
      <c r="BN28" s="176" t="s">
        <v>41</v>
      </c>
      <c r="BO28" s="176"/>
      <c r="BP28" s="176"/>
      <c r="BQ28" s="176"/>
      <c r="BR28" s="176"/>
      <c r="BS28" s="52"/>
      <c r="BT28" s="52"/>
      <c r="BU28" s="52"/>
      <c r="BV28" s="52"/>
      <c r="BW28" s="52"/>
      <c r="BX28" s="52"/>
      <c r="BY28" s="176" t="s">
        <v>41</v>
      </c>
      <c r="BZ28" s="176"/>
      <c r="CA28" s="176"/>
      <c r="CB28" s="176"/>
      <c r="CC28" s="176"/>
      <c r="CD28" s="176"/>
      <c r="CE28" s="176" t="s">
        <v>41</v>
      </c>
      <c r="CF28" s="176"/>
      <c r="CG28" s="176"/>
      <c r="CH28" s="176"/>
      <c r="CI28" s="176"/>
      <c r="CJ28" s="176"/>
      <c r="CK28" s="176" t="s">
        <v>41</v>
      </c>
      <c r="CL28" s="176"/>
      <c r="CM28" s="176"/>
      <c r="CN28" s="176"/>
      <c r="CO28" s="176"/>
      <c r="CP28" s="53"/>
      <c r="CQ28" s="53"/>
      <c r="CR28" s="53"/>
      <c r="CS28" s="53"/>
      <c r="CT28" s="53"/>
      <c r="CU28" s="53"/>
    </row>
    <row r="29" spans="1:102" x14ac:dyDescent="0.2">
      <c r="A29" s="182" t="s">
        <v>185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51"/>
      <c r="W29" s="51"/>
      <c r="X29" s="51"/>
      <c r="Y29" s="51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52"/>
      <c r="AW29" s="52"/>
      <c r="AX29" s="52"/>
      <c r="AY29" s="52"/>
      <c r="AZ29" s="52"/>
      <c r="BA29" s="52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52"/>
      <c r="BT29" s="52"/>
      <c r="BU29" s="52"/>
      <c r="BV29" s="52"/>
      <c r="BW29" s="52"/>
      <c r="BX29" s="52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53"/>
      <c r="CQ29" s="53"/>
      <c r="CR29" s="53"/>
      <c r="CS29" s="53"/>
      <c r="CT29" s="53"/>
      <c r="CU29" s="53"/>
    </row>
    <row r="30" spans="1:102" x14ac:dyDescent="0.2">
      <c r="A30" s="182" t="s">
        <v>42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51"/>
      <c r="W30" s="51"/>
      <c r="X30" s="51"/>
      <c r="Y30" s="5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52"/>
      <c r="AW30" s="52"/>
      <c r="AX30" s="52"/>
      <c r="AY30" s="52"/>
      <c r="AZ30" s="52"/>
      <c r="BA30" s="52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52"/>
      <c r="BT30" s="52"/>
      <c r="BU30" s="52"/>
      <c r="BV30" s="52"/>
      <c r="BW30" s="52"/>
      <c r="BX30" s="52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53"/>
      <c r="CQ30" s="53"/>
      <c r="CR30" s="53"/>
      <c r="CS30" s="53"/>
      <c r="CT30" s="53"/>
      <c r="CU30" s="53"/>
    </row>
    <row r="31" spans="1:102" x14ac:dyDescent="0.2">
      <c r="A31" s="178" t="s">
        <v>43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9"/>
      <c r="V31" s="180" t="s">
        <v>44</v>
      </c>
      <c r="W31" s="41"/>
      <c r="X31" s="41"/>
      <c r="Y31" s="41"/>
      <c r="Z31" s="42"/>
      <c r="AA31" s="42"/>
      <c r="AB31" s="42"/>
      <c r="AC31" s="42"/>
      <c r="AD31" s="42"/>
      <c r="AE31" s="42">
        <f>AV31/AK31/AQ31</f>
        <v>1315.4144144144145</v>
      </c>
      <c r="AF31" s="42"/>
      <c r="AG31" s="42"/>
      <c r="AH31" s="42"/>
      <c r="AI31" s="42"/>
      <c r="AJ31" s="42"/>
      <c r="AK31" s="42">
        <v>37</v>
      </c>
      <c r="AL31" s="42"/>
      <c r="AM31" s="42"/>
      <c r="AN31" s="42"/>
      <c r="AO31" s="42"/>
      <c r="AP31" s="42"/>
      <c r="AQ31" s="42">
        <v>12</v>
      </c>
      <c r="AR31" s="42"/>
      <c r="AS31" s="42"/>
      <c r="AT31" s="42"/>
      <c r="AU31" s="42"/>
      <c r="AV31" s="103">
        <v>584044</v>
      </c>
      <c r="AW31" s="103"/>
      <c r="AX31" s="103"/>
      <c r="AY31" s="103"/>
      <c r="AZ31" s="103"/>
      <c r="BA31" s="103"/>
      <c r="BB31" s="42">
        <f>BS31/BH31/BN31</f>
        <v>1315.4144144144145</v>
      </c>
      <c r="BC31" s="42"/>
      <c r="BD31" s="42"/>
      <c r="BE31" s="42"/>
      <c r="BF31" s="42"/>
      <c r="BG31" s="42"/>
      <c r="BH31" s="42">
        <v>37</v>
      </c>
      <c r="BI31" s="42"/>
      <c r="BJ31" s="42"/>
      <c r="BK31" s="42"/>
      <c r="BL31" s="42"/>
      <c r="BM31" s="42"/>
      <c r="BN31" s="42">
        <v>12</v>
      </c>
      <c r="BO31" s="42"/>
      <c r="BP31" s="42"/>
      <c r="BQ31" s="42"/>
      <c r="BR31" s="42"/>
      <c r="BS31" s="103">
        <v>584044</v>
      </c>
      <c r="BT31" s="103"/>
      <c r="BU31" s="103"/>
      <c r="BV31" s="103"/>
      <c r="BW31" s="103"/>
      <c r="BX31" s="103"/>
      <c r="BY31" s="42">
        <f>CP31/CE31/CK31</f>
        <v>1315.4144144144145</v>
      </c>
      <c r="BZ31" s="42"/>
      <c r="CA31" s="42"/>
      <c r="CB31" s="42"/>
      <c r="CC31" s="42"/>
      <c r="CD31" s="42"/>
      <c r="CE31" s="42">
        <v>37</v>
      </c>
      <c r="CF31" s="42"/>
      <c r="CG31" s="42"/>
      <c r="CH31" s="42"/>
      <c r="CI31" s="42"/>
      <c r="CJ31" s="42"/>
      <c r="CK31" s="42">
        <v>12</v>
      </c>
      <c r="CL31" s="42"/>
      <c r="CM31" s="42"/>
      <c r="CN31" s="42"/>
      <c r="CO31" s="42"/>
      <c r="CP31" s="103">
        <v>584044</v>
      </c>
      <c r="CQ31" s="103"/>
      <c r="CR31" s="103"/>
      <c r="CS31" s="103"/>
      <c r="CT31" s="103"/>
      <c r="CU31" s="103"/>
      <c r="CX31" s="1">
        <v>263</v>
      </c>
    </row>
    <row r="32" spans="1:102" x14ac:dyDescent="0.2">
      <c r="A32" s="181">
        <v>547230534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0"/>
      <c r="W32" s="41"/>
      <c r="X32" s="41"/>
      <c r="Y32" s="41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103"/>
      <c r="AW32" s="103"/>
      <c r="AX32" s="103"/>
      <c r="AY32" s="103"/>
      <c r="AZ32" s="103"/>
      <c r="BA32" s="103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103"/>
      <c r="BT32" s="103"/>
      <c r="BU32" s="103"/>
      <c r="BV32" s="103"/>
      <c r="BW32" s="103"/>
      <c r="BX32" s="103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103"/>
      <c r="CQ32" s="103"/>
      <c r="CR32" s="103"/>
      <c r="CS32" s="103"/>
      <c r="CT32" s="103"/>
      <c r="CU32" s="103"/>
    </row>
    <row r="33" spans="1:102" ht="15" customHeight="1" thickBot="1" x14ac:dyDescent="0.25">
      <c r="A33" s="177">
        <v>547230534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79"/>
      <c r="W33" s="84"/>
      <c r="X33" s="84"/>
      <c r="Y33" s="84"/>
      <c r="Z33" s="46"/>
      <c r="AA33" s="46"/>
      <c r="AB33" s="46"/>
      <c r="AC33" s="46"/>
      <c r="AD33" s="46"/>
      <c r="AE33" s="46">
        <f>AV33/AK33/AQ33</f>
        <v>1205.1688888888889</v>
      </c>
      <c r="AF33" s="46"/>
      <c r="AG33" s="46"/>
      <c r="AH33" s="46"/>
      <c r="AI33" s="46"/>
      <c r="AJ33" s="46"/>
      <c r="AK33" s="46">
        <v>75</v>
      </c>
      <c r="AL33" s="46"/>
      <c r="AM33" s="46"/>
      <c r="AN33" s="46"/>
      <c r="AO33" s="46"/>
      <c r="AP33" s="46"/>
      <c r="AQ33" s="46">
        <v>12</v>
      </c>
      <c r="AR33" s="46"/>
      <c r="AS33" s="46"/>
      <c r="AT33" s="46"/>
      <c r="AU33" s="46"/>
      <c r="AV33" s="158">
        <v>1084652</v>
      </c>
      <c r="AW33" s="158"/>
      <c r="AX33" s="158"/>
      <c r="AY33" s="158"/>
      <c r="AZ33" s="158"/>
      <c r="BA33" s="158"/>
      <c r="BB33" s="46">
        <f>BS33/BH33/BN33</f>
        <v>1205.1688888888889</v>
      </c>
      <c r="BC33" s="46"/>
      <c r="BD33" s="46"/>
      <c r="BE33" s="46"/>
      <c r="BF33" s="46"/>
      <c r="BG33" s="46"/>
      <c r="BH33" s="46">
        <v>75</v>
      </c>
      <c r="BI33" s="46"/>
      <c r="BJ33" s="46"/>
      <c r="BK33" s="46"/>
      <c r="BL33" s="46"/>
      <c r="BM33" s="46"/>
      <c r="BN33" s="46">
        <v>12</v>
      </c>
      <c r="BO33" s="46"/>
      <c r="BP33" s="46"/>
      <c r="BQ33" s="46"/>
      <c r="BR33" s="46"/>
      <c r="BS33" s="158">
        <v>1084652</v>
      </c>
      <c r="BT33" s="158"/>
      <c r="BU33" s="158"/>
      <c r="BV33" s="158"/>
      <c r="BW33" s="158"/>
      <c r="BX33" s="158"/>
      <c r="BY33" s="46">
        <f>CP33/CE33/CK33</f>
        <v>1205.1688888888889</v>
      </c>
      <c r="BZ33" s="46"/>
      <c r="CA33" s="46"/>
      <c r="CB33" s="46"/>
      <c r="CC33" s="46"/>
      <c r="CD33" s="46"/>
      <c r="CE33" s="46">
        <v>75</v>
      </c>
      <c r="CF33" s="46"/>
      <c r="CG33" s="46"/>
      <c r="CH33" s="46"/>
      <c r="CI33" s="46"/>
      <c r="CJ33" s="46"/>
      <c r="CK33" s="46">
        <v>12</v>
      </c>
      <c r="CL33" s="46"/>
      <c r="CM33" s="46"/>
      <c r="CN33" s="46"/>
      <c r="CO33" s="46"/>
      <c r="CP33" s="158">
        <v>1084652</v>
      </c>
      <c r="CQ33" s="158"/>
      <c r="CR33" s="158"/>
      <c r="CS33" s="158"/>
      <c r="CT33" s="158"/>
      <c r="CU33" s="158"/>
      <c r="CX33" s="1">
        <v>212</v>
      </c>
    </row>
    <row r="34" spans="1:102" ht="15" customHeight="1" thickBot="1" x14ac:dyDescent="0.25">
      <c r="A34" s="177" t="s">
        <v>722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79"/>
      <c r="W34" s="84"/>
      <c r="X34" s="84"/>
      <c r="Y34" s="84"/>
      <c r="Z34" s="46"/>
      <c r="AA34" s="46"/>
      <c r="AB34" s="46"/>
      <c r="AC34" s="46"/>
      <c r="AD34" s="46"/>
      <c r="AE34" s="46">
        <f>AV34/AK34/AQ34</f>
        <v>959.01777777777772</v>
      </c>
      <c r="AF34" s="46"/>
      <c r="AG34" s="46"/>
      <c r="AH34" s="46"/>
      <c r="AI34" s="46"/>
      <c r="AJ34" s="46"/>
      <c r="AK34" s="46">
        <v>75</v>
      </c>
      <c r="AL34" s="46"/>
      <c r="AM34" s="46"/>
      <c r="AN34" s="46"/>
      <c r="AO34" s="46"/>
      <c r="AP34" s="46"/>
      <c r="AQ34" s="46">
        <v>12</v>
      </c>
      <c r="AR34" s="46"/>
      <c r="AS34" s="46"/>
      <c r="AT34" s="46"/>
      <c r="AU34" s="46"/>
      <c r="AV34" s="158">
        <v>863116</v>
      </c>
      <c r="AW34" s="158"/>
      <c r="AX34" s="158"/>
      <c r="AY34" s="158"/>
      <c r="AZ34" s="158"/>
      <c r="BA34" s="158"/>
      <c r="BB34" s="46">
        <f>BS34/BH34/BN34</f>
        <v>959.01777777777772</v>
      </c>
      <c r="BC34" s="46"/>
      <c r="BD34" s="46"/>
      <c r="BE34" s="46"/>
      <c r="BF34" s="46"/>
      <c r="BG34" s="46"/>
      <c r="BH34" s="46">
        <v>75</v>
      </c>
      <c r="BI34" s="46"/>
      <c r="BJ34" s="46"/>
      <c r="BK34" s="46"/>
      <c r="BL34" s="46"/>
      <c r="BM34" s="46"/>
      <c r="BN34" s="46">
        <v>12</v>
      </c>
      <c r="BO34" s="46"/>
      <c r="BP34" s="46"/>
      <c r="BQ34" s="46"/>
      <c r="BR34" s="46"/>
      <c r="BS34" s="158">
        <v>863116</v>
      </c>
      <c r="BT34" s="158"/>
      <c r="BU34" s="158"/>
      <c r="BV34" s="158"/>
      <c r="BW34" s="158"/>
      <c r="BX34" s="158"/>
      <c r="BY34" s="46">
        <f>CP34/CE34/CK34</f>
        <v>959.01777777777772</v>
      </c>
      <c r="BZ34" s="46"/>
      <c r="CA34" s="46"/>
      <c r="CB34" s="46"/>
      <c r="CC34" s="46"/>
      <c r="CD34" s="46"/>
      <c r="CE34" s="46">
        <v>75</v>
      </c>
      <c r="CF34" s="46"/>
      <c r="CG34" s="46"/>
      <c r="CH34" s="46"/>
      <c r="CI34" s="46"/>
      <c r="CJ34" s="46"/>
      <c r="CK34" s="46">
        <v>12</v>
      </c>
      <c r="CL34" s="46"/>
      <c r="CM34" s="46"/>
      <c r="CN34" s="46"/>
      <c r="CO34" s="46"/>
      <c r="CP34" s="158">
        <v>863116</v>
      </c>
      <c r="CQ34" s="158"/>
      <c r="CR34" s="158"/>
      <c r="CS34" s="158"/>
      <c r="CT34" s="158"/>
      <c r="CU34" s="158"/>
      <c r="CX34" s="1">
        <v>262</v>
      </c>
    </row>
    <row r="35" spans="1:102" ht="15" customHeight="1" thickBot="1" x14ac:dyDescent="0.25">
      <c r="A35" s="177" t="s">
        <v>723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79"/>
      <c r="W35" s="84"/>
      <c r="X35" s="84"/>
      <c r="Y35" s="84"/>
      <c r="Z35" s="46"/>
      <c r="AA35" s="46"/>
      <c r="AB35" s="46"/>
      <c r="AC35" s="46"/>
      <c r="AD35" s="46"/>
      <c r="AE35" s="46">
        <f>AV35/AK35/AQ35</f>
        <v>0</v>
      </c>
      <c r="AF35" s="46"/>
      <c r="AG35" s="46"/>
      <c r="AH35" s="46"/>
      <c r="AI35" s="46"/>
      <c r="AJ35" s="46"/>
      <c r="AK35" s="46">
        <v>1</v>
      </c>
      <c r="AL35" s="46"/>
      <c r="AM35" s="46"/>
      <c r="AN35" s="46"/>
      <c r="AO35" s="46"/>
      <c r="AP35" s="46"/>
      <c r="AQ35" s="46">
        <v>1</v>
      </c>
      <c r="AR35" s="46"/>
      <c r="AS35" s="46"/>
      <c r="AT35" s="46"/>
      <c r="AU35" s="46"/>
      <c r="AV35" s="158">
        <v>0</v>
      </c>
      <c r="AW35" s="158"/>
      <c r="AX35" s="158"/>
      <c r="AY35" s="158"/>
      <c r="AZ35" s="158"/>
      <c r="BA35" s="158"/>
      <c r="BB35" s="46">
        <f>BS35/BH35/BN35</f>
        <v>0</v>
      </c>
      <c r="BC35" s="46"/>
      <c r="BD35" s="46"/>
      <c r="BE35" s="46"/>
      <c r="BF35" s="46"/>
      <c r="BG35" s="46"/>
      <c r="BH35" s="46">
        <v>75</v>
      </c>
      <c r="BI35" s="46"/>
      <c r="BJ35" s="46"/>
      <c r="BK35" s="46"/>
      <c r="BL35" s="46"/>
      <c r="BM35" s="46"/>
      <c r="BN35" s="46">
        <v>12</v>
      </c>
      <c r="BO35" s="46"/>
      <c r="BP35" s="46"/>
      <c r="BQ35" s="46"/>
      <c r="BR35" s="46"/>
      <c r="BS35" s="158">
        <v>0</v>
      </c>
      <c r="BT35" s="158"/>
      <c r="BU35" s="158"/>
      <c r="BV35" s="158"/>
      <c r="BW35" s="158"/>
      <c r="BX35" s="158"/>
      <c r="BY35" s="46">
        <f>CP35/CE35/CK35</f>
        <v>0</v>
      </c>
      <c r="BZ35" s="46"/>
      <c r="CA35" s="46"/>
      <c r="CB35" s="46"/>
      <c r="CC35" s="46"/>
      <c r="CD35" s="46"/>
      <c r="CE35" s="46">
        <v>75</v>
      </c>
      <c r="CF35" s="46"/>
      <c r="CG35" s="46"/>
      <c r="CH35" s="46"/>
      <c r="CI35" s="46"/>
      <c r="CJ35" s="46"/>
      <c r="CK35" s="46">
        <v>12</v>
      </c>
      <c r="CL35" s="46"/>
      <c r="CM35" s="46"/>
      <c r="CN35" s="46"/>
      <c r="CO35" s="46"/>
      <c r="CP35" s="158">
        <v>0</v>
      </c>
      <c r="CQ35" s="158"/>
      <c r="CR35" s="158"/>
      <c r="CS35" s="158"/>
      <c r="CT35" s="158"/>
      <c r="CU35" s="158"/>
      <c r="CX35" s="1">
        <v>263</v>
      </c>
    </row>
    <row r="36" spans="1:102" ht="15" customHeight="1" thickBot="1" x14ac:dyDescent="0.25">
      <c r="A36" s="164" t="s">
        <v>727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167"/>
      <c r="W36" s="168"/>
      <c r="X36" s="168"/>
      <c r="Y36" s="169"/>
      <c r="Z36" s="170"/>
      <c r="AA36" s="171"/>
      <c r="AB36" s="171"/>
      <c r="AC36" s="171"/>
      <c r="AD36" s="172"/>
      <c r="AE36" s="170">
        <f>AV36/AK36/AQ36</f>
        <v>120000</v>
      </c>
      <c r="AF36" s="171"/>
      <c r="AG36" s="171"/>
      <c r="AH36" s="171"/>
      <c r="AI36" s="171"/>
      <c r="AJ36" s="172"/>
      <c r="AK36" s="170">
        <v>1</v>
      </c>
      <c r="AL36" s="171"/>
      <c r="AM36" s="171"/>
      <c r="AN36" s="171"/>
      <c r="AO36" s="171"/>
      <c r="AP36" s="172"/>
      <c r="AQ36" s="170">
        <v>1</v>
      </c>
      <c r="AR36" s="171"/>
      <c r="AS36" s="171"/>
      <c r="AT36" s="171"/>
      <c r="AU36" s="172"/>
      <c r="AV36" s="173">
        <v>120000</v>
      </c>
      <c r="AW36" s="174"/>
      <c r="AX36" s="174"/>
      <c r="AY36" s="174"/>
      <c r="AZ36" s="174"/>
      <c r="BA36" s="175"/>
      <c r="BB36" s="170">
        <f>BS36/BH36/BN36</f>
        <v>133.33333333333334</v>
      </c>
      <c r="BC36" s="171"/>
      <c r="BD36" s="171"/>
      <c r="BE36" s="171"/>
      <c r="BF36" s="171"/>
      <c r="BG36" s="172"/>
      <c r="BH36" s="170">
        <v>75</v>
      </c>
      <c r="BI36" s="171"/>
      <c r="BJ36" s="171"/>
      <c r="BK36" s="171"/>
      <c r="BL36" s="171"/>
      <c r="BM36" s="172"/>
      <c r="BN36" s="170">
        <v>12</v>
      </c>
      <c r="BO36" s="171"/>
      <c r="BP36" s="171"/>
      <c r="BQ36" s="171"/>
      <c r="BR36" s="172"/>
      <c r="BS36" s="173">
        <v>120000</v>
      </c>
      <c r="BT36" s="174"/>
      <c r="BU36" s="174"/>
      <c r="BV36" s="174"/>
      <c r="BW36" s="174"/>
      <c r="BX36" s="175"/>
      <c r="BY36" s="170">
        <f>CP36/CE36/CK36</f>
        <v>133.33333333333334</v>
      </c>
      <c r="BZ36" s="171"/>
      <c r="CA36" s="171"/>
      <c r="CB36" s="171"/>
      <c r="CC36" s="171"/>
      <c r="CD36" s="172"/>
      <c r="CE36" s="170">
        <v>75</v>
      </c>
      <c r="CF36" s="171"/>
      <c r="CG36" s="171"/>
      <c r="CH36" s="171"/>
      <c r="CI36" s="171"/>
      <c r="CJ36" s="172"/>
      <c r="CK36" s="170">
        <v>12</v>
      </c>
      <c r="CL36" s="171"/>
      <c r="CM36" s="171"/>
      <c r="CN36" s="171"/>
      <c r="CO36" s="172"/>
      <c r="CP36" s="173">
        <v>120000</v>
      </c>
      <c r="CQ36" s="174"/>
      <c r="CR36" s="174"/>
      <c r="CS36" s="174"/>
      <c r="CT36" s="174"/>
      <c r="CU36" s="175"/>
      <c r="CX36" s="1">
        <v>262</v>
      </c>
    </row>
    <row r="37" spans="1:102" ht="15" customHeight="1" thickBot="1" x14ac:dyDescent="0.25">
      <c r="A37" s="164" t="s">
        <v>724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67"/>
      <c r="W37" s="168"/>
      <c r="X37" s="168"/>
      <c r="Y37" s="169"/>
      <c r="Z37" s="170"/>
      <c r="AA37" s="171"/>
      <c r="AB37" s="171"/>
      <c r="AC37" s="171"/>
      <c r="AD37" s="172"/>
      <c r="AE37" s="170">
        <v>62500</v>
      </c>
      <c r="AF37" s="171"/>
      <c r="AG37" s="171"/>
      <c r="AH37" s="171"/>
      <c r="AI37" s="171"/>
      <c r="AJ37" s="172"/>
      <c r="AK37" s="170">
        <v>3</v>
      </c>
      <c r="AL37" s="171"/>
      <c r="AM37" s="171"/>
      <c r="AN37" s="171"/>
      <c r="AO37" s="171"/>
      <c r="AP37" s="172"/>
      <c r="AQ37" s="170">
        <v>3</v>
      </c>
      <c r="AR37" s="171"/>
      <c r="AS37" s="171"/>
      <c r="AT37" s="171"/>
      <c r="AU37" s="172"/>
      <c r="AV37" s="173">
        <v>0</v>
      </c>
      <c r="AW37" s="174"/>
      <c r="AX37" s="174"/>
      <c r="AY37" s="174"/>
      <c r="AZ37" s="174"/>
      <c r="BA37" s="175"/>
      <c r="BB37" s="170">
        <f>BS37/BH37/BN37</f>
        <v>0</v>
      </c>
      <c r="BC37" s="171"/>
      <c r="BD37" s="171"/>
      <c r="BE37" s="171"/>
      <c r="BF37" s="171"/>
      <c r="BG37" s="172"/>
      <c r="BH37" s="170">
        <v>75</v>
      </c>
      <c r="BI37" s="171"/>
      <c r="BJ37" s="171"/>
      <c r="BK37" s="171"/>
      <c r="BL37" s="171"/>
      <c r="BM37" s="172"/>
      <c r="BN37" s="170">
        <v>12</v>
      </c>
      <c r="BO37" s="171"/>
      <c r="BP37" s="171"/>
      <c r="BQ37" s="171"/>
      <c r="BR37" s="172"/>
      <c r="BS37" s="173">
        <v>0</v>
      </c>
      <c r="BT37" s="174"/>
      <c r="BU37" s="174"/>
      <c r="BV37" s="174"/>
      <c r="BW37" s="174"/>
      <c r="BX37" s="175"/>
      <c r="BY37" s="170">
        <f>CP37/CE37/CK37</f>
        <v>0</v>
      </c>
      <c r="BZ37" s="171"/>
      <c r="CA37" s="171"/>
      <c r="CB37" s="171"/>
      <c r="CC37" s="171"/>
      <c r="CD37" s="172"/>
      <c r="CE37" s="170">
        <v>75</v>
      </c>
      <c r="CF37" s="171"/>
      <c r="CG37" s="171"/>
      <c r="CH37" s="171"/>
      <c r="CI37" s="171"/>
      <c r="CJ37" s="172"/>
      <c r="CK37" s="170">
        <v>12</v>
      </c>
      <c r="CL37" s="171"/>
      <c r="CM37" s="171"/>
      <c r="CN37" s="171"/>
      <c r="CO37" s="172"/>
      <c r="CP37" s="173">
        <v>0</v>
      </c>
      <c r="CQ37" s="174"/>
      <c r="CR37" s="174"/>
      <c r="CS37" s="174"/>
      <c r="CT37" s="174"/>
      <c r="CU37" s="175"/>
      <c r="CX37" s="1">
        <v>262</v>
      </c>
    </row>
  </sheetData>
  <sheetProtection selectLockedCells="1" selectUnlockedCells="1"/>
  <mergeCells count="287">
    <mergeCell ref="CE33:CJ33"/>
    <mergeCell ref="CK33:CO33"/>
    <mergeCell ref="CP33:CU33"/>
    <mergeCell ref="A10:BC10"/>
    <mergeCell ref="BD10:BH10"/>
    <mergeCell ref="BI10:BU10"/>
    <mergeCell ref="BV10:CH10"/>
    <mergeCell ref="CI10:CU10"/>
    <mergeCell ref="AV33:BA33"/>
    <mergeCell ref="BB33:BG33"/>
    <mergeCell ref="BH33:BM33"/>
    <mergeCell ref="BN33:BR33"/>
    <mergeCell ref="BS33:BX33"/>
    <mergeCell ref="BY33:CD33"/>
    <mergeCell ref="A33:U33"/>
    <mergeCell ref="V33:Y33"/>
    <mergeCell ref="Z33:AD33"/>
    <mergeCell ref="AE33:AJ33"/>
    <mergeCell ref="AK33:AP33"/>
    <mergeCell ref="AQ33:AU33"/>
    <mergeCell ref="A14:BC14"/>
    <mergeCell ref="BD14:BH14"/>
    <mergeCell ref="BI14:BU14"/>
    <mergeCell ref="BV14:CH14"/>
    <mergeCell ref="A9:BC9"/>
    <mergeCell ref="BD9:BH9"/>
    <mergeCell ref="BI9:BU9"/>
    <mergeCell ref="BV9:CH9"/>
    <mergeCell ref="CI9:CU9"/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CI14:CU14"/>
    <mergeCell ref="BD15:BH15"/>
    <mergeCell ref="BI15:BU15"/>
    <mergeCell ref="BV15:CH15"/>
    <mergeCell ref="CI15:CU15"/>
    <mergeCell ref="A19:U19"/>
    <mergeCell ref="V19:Y19"/>
    <mergeCell ref="Z19:AD19"/>
    <mergeCell ref="AE19:BA19"/>
    <mergeCell ref="BB19:BX19"/>
    <mergeCell ref="BY19:CU19"/>
    <mergeCell ref="A20:U20"/>
    <mergeCell ref="V20:Y20"/>
    <mergeCell ref="Z20:AD20"/>
    <mergeCell ref="AE20:BA20"/>
    <mergeCell ref="BB20:BX20"/>
    <mergeCell ref="BY20:CU20"/>
    <mergeCell ref="A21:U21"/>
    <mergeCell ref="V21:Y21"/>
    <mergeCell ref="Z21:AD21"/>
    <mergeCell ref="AE21:AJ21"/>
    <mergeCell ref="AK21:AP21"/>
    <mergeCell ref="AQ21:AU21"/>
    <mergeCell ref="AV21:BA21"/>
    <mergeCell ref="BB21:BG21"/>
    <mergeCell ref="BH21:BM21"/>
    <mergeCell ref="BN21:BR21"/>
    <mergeCell ref="BS21:BX21"/>
    <mergeCell ref="BY21:CD21"/>
    <mergeCell ref="CE21:CJ21"/>
    <mergeCell ref="CK21:CO21"/>
    <mergeCell ref="CP21:CU21"/>
    <mergeCell ref="A22:U22"/>
    <mergeCell ref="V22:Y22"/>
    <mergeCell ref="Z22:AD22"/>
    <mergeCell ref="AE22:AJ22"/>
    <mergeCell ref="AK22:AP22"/>
    <mergeCell ref="AQ22:AU22"/>
    <mergeCell ref="AV22:BA22"/>
    <mergeCell ref="BB22:BG22"/>
    <mergeCell ref="BH22:BM22"/>
    <mergeCell ref="BN22:BR22"/>
    <mergeCell ref="BS22:BX22"/>
    <mergeCell ref="BY22:CD22"/>
    <mergeCell ref="CE22:CJ22"/>
    <mergeCell ref="BY23:CD23"/>
    <mergeCell ref="CE23:CJ23"/>
    <mergeCell ref="CK23:CO23"/>
    <mergeCell ref="CK22:CO22"/>
    <mergeCell ref="CP22:CU22"/>
    <mergeCell ref="CP25:CU25"/>
    <mergeCell ref="A23:U23"/>
    <mergeCell ref="V23:Y23"/>
    <mergeCell ref="Z23:AD23"/>
    <mergeCell ref="AE23:AJ23"/>
    <mergeCell ref="AK23:AP23"/>
    <mergeCell ref="BB24:BG24"/>
    <mergeCell ref="BH23:BM23"/>
    <mergeCell ref="BN23:BR23"/>
    <mergeCell ref="BS23:BX23"/>
    <mergeCell ref="AQ23:AU23"/>
    <mergeCell ref="AV23:BA23"/>
    <mergeCell ref="BB23:BG23"/>
    <mergeCell ref="BN24:BR24"/>
    <mergeCell ref="BS24:BX24"/>
    <mergeCell ref="CP24:CU24"/>
    <mergeCell ref="CP23:CU23"/>
    <mergeCell ref="A24:U24"/>
    <mergeCell ref="V24:Y24"/>
    <mergeCell ref="Z24:AD24"/>
    <mergeCell ref="AE24:AJ24"/>
    <mergeCell ref="AK24:AP24"/>
    <mergeCell ref="AQ24:AU24"/>
    <mergeCell ref="AV24:BA24"/>
    <mergeCell ref="BY24:CD24"/>
    <mergeCell ref="CE24:CJ24"/>
    <mergeCell ref="CK24:CO24"/>
    <mergeCell ref="BH24:BM24"/>
    <mergeCell ref="CK25:CO25"/>
    <mergeCell ref="CK26:CO26"/>
    <mergeCell ref="BH26:BM26"/>
    <mergeCell ref="BN26:BR26"/>
    <mergeCell ref="BS26:BX26"/>
    <mergeCell ref="BN25:BR25"/>
    <mergeCell ref="CE25:CJ25"/>
    <mergeCell ref="BS25:BX25"/>
    <mergeCell ref="BY25:CD25"/>
    <mergeCell ref="A26:U26"/>
    <mergeCell ref="V26:Y26"/>
    <mergeCell ref="Z26:AD26"/>
    <mergeCell ref="AE26:AJ26"/>
    <mergeCell ref="AK26:AP26"/>
    <mergeCell ref="AQ26:AU26"/>
    <mergeCell ref="AV26:BA26"/>
    <mergeCell ref="AV25:BA25"/>
    <mergeCell ref="BH25:BM25"/>
    <mergeCell ref="BB26:BG26"/>
    <mergeCell ref="A25:U25"/>
    <mergeCell ref="V25:Y25"/>
    <mergeCell ref="Z25:AD25"/>
    <mergeCell ref="AE25:AJ25"/>
    <mergeCell ref="AK25:AP25"/>
    <mergeCell ref="AQ25:AU25"/>
    <mergeCell ref="BB25:BG25"/>
    <mergeCell ref="CP26:CU26"/>
    <mergeCell ref="A27:U27"/>
    <mergeCell ref="V27:Y27"/>
    <mergeCell ref="Z27:AD27"/>
    <mergeCell ref="AE27:AJ27"/>
    <mergeCell ref="AK27:AP27"/>
    <mergeCell ref="AK28:AP30"/>
    <mergeCell ref="AQ28:AU30"/>
    <mergeCell ref="AV28:BA30"/>
    <mergeCell ref="BB28:BG30"/>
    <mergeCell ref="BH28:BM30"/>
    <mergeCell ref="BH27:BM27"/>
    <mergeCell ref="AQ27:AU27"/>
    <mergeCell ref="AV27:BA27"/>
    <mergeCell ref="BB27:BG27"/>
    <mergeCell ref="A28:U28"/>
    <mergeCell ref="CE28:CJ30"/>
    <mergeCell ref="CK28:CO30"/>
    <mergeCell ref="BY26:CD26"/>
    <mergeCell ref="CE26:CJ26"/>
    <mergeCell ref="CP28:CU30"/>
    <mergeCell ref="CP27:CU27"/>
    <mergeCell ref="CE27:CJ27"/>
    <mergeCell ref="CK27:CO27"/>
    <mergeCell ref="V28:Y30"/>
    <mergeCell ref="Z28:AD30"/>
    <mergeCell ref="AE28:AJ30"/>
    <mergeCell ref="A29:U29"/>
    <mergeCell ref="A30:U30"/>
    <mergeCell ref="BN27:BR27"/>
    <mergeCell ref="BS27:BX27"/>
    <mergeCell ref="BY27:CD27"/>
    <mergeCell ref="BS28:BX30"/>
    <mergeCell ref="BY28:CD30"/>
    <mergeCell ref="A31:U31"/>
    <mergeCell ref="V31:Y32"/>
    <mergeCell ref="Z31:AD32"/>
    <mergeCell ref="AE31:AJ32"/>
    <mergeCell ref="BY31:CD32"/>
    <mergeCell ref="CE31:CJ32"/>
    <mergeCell ref="CK31:CO32"/>
    <mergeCell ref="CP31:CU32"/>
    <mergeCell ref="A32:U32"/>
    <mergeCell ref="AK31:AP32"/>
    <mergeCell ref="AQ31:AU32"/>
    <mergeCell ref="AV31:BA32"/>
    <mergeCell ref="BB31:BG32"/>
    <mergeCell ref="BH31:BM32"/>
    <mergeCell ref="A37:U37"/>
    <mergeCell ref="V37:Y37"/>
    <mergeCell ref="Z37:AD37"/>
    <mergeCell ref="AE37:AJ37"/>
    <mergeCell ref="AK37:AP37"/>
    <mergeCell ref="AQ37:AU37"/>
    <mergeCell ref="CE37:CJ37"/>
    <mergeCell ref="CK37:CO37"/>
    <mergeCell ref="CP37:CU37"/>
    <mergeCell ref="AV37:BA37"/>
    <mergeCell ref="BB37:BG37"/>
    <mergeCell ref="BH37:BM37"/>
    <mergeCell ref="BN37:BR37"/>
    <mergeCell ref="BS37:BX37"/>
    <mergeCell ref="BY37:CD37"/>
    <mergeCell ref="BV12:CH12"/>
    <mergeCell ref="CE35:CJ35"/>
    <mergeCell ref="CE34:CJ34"/>
    <mergeCell ref="CK34:CO34"/>
    <mergeCell ref="CP34:CU34"/>
    <mergeCell ref="A35:U35"/>
    <mergeCell ref="V35:Y35"/>
    <mergeCell ref="Z35:AD35"/>
    <mergeCell ref="AE35:AJ35"/>
    <mergeCell ref="AK35:AP35"/>
    <mergeCell ref="BY34:CD34"/>
    <mergeCell ref="A34:U34"/>
    <mergeCell ref="V34:Y34"/>
    <mergeCell ref="Z34:AD34"/>
    <mergeCell ref="AE34:AJ34"/>
    <mergeCell ref="AK34:AP34"/>
    <mergeCell ref="AQ34:AU34"/>
    <mergeCell ref="AQ35:AU35"/>
    <mergeCell ref="AV35:BA35"/>
    <mergeCell ref="AV34:BA34"/>
    <mergeCell ref="BB34:BG34"/>
    <mergeCell ref="BH34:BM34"/>
    <mergeCell ref="BN34:BR34"/>
    <mergeCell ref="BY35:CD35"/>
    <mergeCell ref="CI12:CU12"/>
    <mergeCell ref="CK35:CO35"/>
    <mergeCell ref="CP35:CU35"/>
    <mergeCell ref="A11:BC11"/>
    <mergeCell ref="BD11:BH11"/>
    <mergeCell ref="BI11:BU11"/>
    <mergeCell ref="BV11:CH11"/>
    <mergeCell ref="CI11:CU11"/>
    <mergeCell ref="A12:BC12"/>
    <mergeCell ref="A13:BC13"/>
    <mergeCell ref="BD13:BH13"/>
    <mergeCell ref="BI13:BU13"/>
    <mergeCell ref="BV13:CH13"/>
    <mergeCell ref="CI13:CU13"/>
    <mergeCell ref="BD12:BH12"/>
    <mergeCell ref="BI12:BU12"/>
    <mergeCell ref="BB35:BG35"/>
    <mergeCell ref="BH35:BM35"/>
    <mergeCell ref="BN35:BR35"/>
    <mergeCell ref="BS35:BX35"/>
    <mergeCell ref="BS34:BX34"/>
    <mergeCell ref="BS31:BX32"/>
    <mergeCell ref="BN31:BR32"/>
    <mergeCell ref="BN28:BR30"/>
    <mergeCell ref="A36:U36"/>
    <mergeCell ref="V36:Y36"/>
    <mergeCell ref="Z36:AD36"/>
    <mergeCell ref="AE36:AJ36"/>
    <mergeCell ref="AK36:AP36"/>
    <mergeCell ref="BY36:CD36"/>
    <mergeCell ref="CE36:CJ36"/>
    <mergeCell ref="CK36:CO36"/>
    <mergeCell ref="CP36:CU36"/>
    <mergeCell ref="AQ36:AU36"/>
    <mergeCell ref="AV36:BA36"/>
    <mergeCell ref="BB36:BG36"/>
    <mergeCell ref="BH36:BM36"/>
    <mergeCell ref="BN36:BR36"/>
    <mergeCell ref="BS36:BX36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40"/>
  <sheetViews>
    <sheetView zoomScale="120" zoomScaleNormal="120" workbookViewId="0">
      <selection activeCell="BI35" sqref="BI35:CU35"/>
    </sheetView>
  </sheetViews>
  <sheetFormatPr defaultColWidth="1.42578125" defaultRowHeight="12.75" x14ac:dyDescent="0.2"/>
  <cols>
    <col min="1" max="16384" width="1.42578125" style="1"/>
  </cols>
  <sheetData>
    <row r="1" spans="1:99" ht="15.75" x14ac:dyDescent="0.2">
      <c r="A1" s="13" t="s">
        <v>186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50" t="s">
        <v>592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'соц.выплаты '!BI9:BU9</f>
        <v>584044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162">
        <f>'соц.выплаты '!BV9:CH9</f>
        <v>584044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192">
        <f>'соц.выплаты '!CI9:CU9</f>
        <v>584044</v>
      </c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40" t="s">
        <v>593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89"/>
      <c r="AR9" s="186"/>
      <c r="AS9" s="187"/>
      <c r="AT9" s="187"/>
      <c r="AU9" s="187"/>
      <c r="AV9" s="187"/>
      <c r="AW9" s="187"/>
      <c r="AX9" s="187"/>
      <c r="AY9" s="187"/>
      <c r="AZ9" s="187"/>
      <c r="BA9" s="187"/>
      <c r="BB9" s="188"/>
      <c r="BC9" s="189" t="s">
        <v>63</v>
      </c>
      <c r="BD9" s="97"/>
      <c r="BE9" s="97"/>
      <c r="BF9" s="97"/>
      <c r="BG9" s="97"/>
      <c r="BH9" s="77"/>
      <c r="BI9" s="183">
        <f>'соц.выплаты '!BI10:BU10</f>
        <v>1084652</v>
      </c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90"/>
      <c r="BV9" s="183">
        <f>'соц.выплаты '!BV10:CH10</f>
        <v>1084652</v>
      </c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90"/>
      <c r="CI9" s="183">
        <f>'соц.выплаты '!CI10:CU10</f>
        <v>1084652</v>
      </c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5"/>
    </row>
    <row r="10" spans="1:99" ht="15" customHeight="1" x14ac:dyDescent="0.2">
      <c r="A10" s="40" t="s">
        <v>599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89"/>
      <c r="AR10" s="186"/>
      <c r="AS10" s="187"/>
      <c r="AT10" s="187"/>
      <c r="AU10" s="187"/>
      <c r="AV10" s="187"/>
      <c r="AW10" s="187"/>
      <c r="AX10" s="187"/>
      <c r="AY10" s="187"/>
      <c r="AZ10" s="187"/>
      <c r="BA10" s="187"/>
      <c r="BB10" s="188"/>
      <c r="BC10" s="189" t="s">
        <v>63</v>
      </c>
      <c r="BD10" s="97"/>
      <c r="BE10" s="97"/>
      <c r="BF10" s="97"/>
      <c r="BG10" s="97"/>
      <c r="BH10" s="77"/>
      <c r="BI10" s="183">
        <f>'соц.выплаты '!BI11:BU11</f>
        <v>863116</v>
      </c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90"/>
      <c r="BV10" s="183">
        <f>'соц.выплаты '!BV11:CH11</f>
        <v>863116</v>
      </c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90"/>
      <c r="CI10" s="183">
        <f>'соц.выплаты '!CI11:CU11</f>
        <v>863116</v>
      </c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90"/>
    </row>
    <row r="11" spans="1:99" ht="15" customHeight="1" x14ac:dyDescent="0.2">
      <c r="A11" s="40" t="s">
        <v>640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89"/>
      <c r="AR11" s="186"/>
      <c r="AS11" s="187"/>
      <c r="AT11" s="187"/>
      <c r="AU11" s="187"/>
      <c r="AV11" s="187"/>
      <c r="AW11" s="187"/>
      <c r="AX11" s="187"/>
      <c r="AY11" s="187"/>
      <c r="AZ11" s="187"/>
      <c r="BA11" s="187"/>
      <c r="BB11" s="188"/>
      <c r="BC11" s="189" t="s">
        <v>63</v>
      </c>
      <c r="BD11" s="97"/>
      <c r="BE11" s="97"/>
      <c r="BF11" s="97"/>
      <c r="BG11" s="97"/>
      <c r="BH11" s="77"/>
      <c r="BI11" s="183">
        <f>'соц.выплаты '!BI12:BU12</f>
        <v>0</v>
      </c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90"/>
      <c r="BV11" s="183">
        <f>'соц.выплаты '!BV12:CH12</f>
        <v>0</v>
      </c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90"/>
      <c r="CI11" s="183">
        <f>'соц.выплаты '!CI12:CU12</f>
        <v>0</v>
      </c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5"/>
    </row>
    <row r="12" spans="1:99" ht="15" customHeight="1" x14ac:dyDescent="0.2">
      <c r="A12" s="40" t="s">
        <v>729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89"/>
      <c r="AR12" s="186"/>
      <c r="AS12" s="187"/>
      <c r="AT12" s="187"/>
      <c r="AU12" s="187"/>
      <c r="AV12" s="187"/>
      <c r="AW12" s="187"/>
      <c r="AX12" s="187"/>
      <c r="AY12" s="187"/>
      <c r="AZ12" s="187"/>
      <c r="BA12" s="187"/>
      <c r="BB12" s="188"/>
      <c r="BC12" s="189" t="s">
        <v>63</v>
      </c>
      <c r="BD12" s="97"/>
      <c r="BE12" s="97"/>
      <c r="BF12" s="97"/>
      <c r="BG12" s="97"/>
      <c r="BH12" s="77"/>
      <c r="BI12" s="183">
        <f>'соц.выплаты '!BI13:BU13</f>
        <v>120000</v>
      </c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90"/>
      <c r="BV12" s="183">
        <f>'соц.выплаты '!BV13:CH13</f>
        <v>120000</v>
      </c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90"/>
      <c r="CI12" s="183">
        <f>'соц.выплаты '!CI13:CU13</f>
        <v>120000</v>
      </c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5"/>
    </row>
    <row r="13" spans="1:99" ht="15" customHeight="1" x14ac:dyDescent="0.2">
      <c r="A13" s="40" t="s">
        <v>639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89"/>
      <c r="AR13" s="186"/>
      <c r="AS13" s="187"/>
      <c r="AT13" s="187"/>
      <c r="AU13" s="187"/>
      <c r="AV13" s="187"/>
      <c r="AW13" s="187"/>
      <c r="AX13" s="187"/>
      <c r="AY13" s="187"/>
      <c r="AZ13" s="187"/>
      <c r="BA13" s="187"/>
      <c r="BB13" s="188"/>
      <c r="BC13" s="189" t="s">
        <v>63</v>
      </c>
      <c r="BD13" s="97"/>
      <c r="BE13" s="97"/>
      <c r="BF13" s="97"/>
      <c r="BG13" s="97"/>
      <c r="BH13" s="77"/>
      <c r="BI13" s="183">
        <f>'соц.выплаты '!BI14:BU14</f>
        <v>0</v>
      </c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90"/>
      <c r="BV13" s="183">
        <f>'соц.выплаты '!BV14:CH14</f>
        <v>0</v>
      </c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90"/>
      <c r="CI13" s="183">
        <f>'соц.выплаты '!CI14:CU14</f>
        <v>0</v>
      </c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5"/>
    </row>
    <row r="14" spans="1:99" ht="15" customHeight="1" thickBo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9"/>
      <c r="BD14" s="79"/>
      <c r="BE14" s="79"/>
      <c r="BF14" s="79"/>
      <c r="BG14" s="79"/>
      <c r="BH14" s="79"/>
      <c r="BI14" s="158">
        <f>BI8+BI13+BI9+BI10+BI11+BI13</f>
        <v>2531812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158">
        <f>BV8+BV13+BV9</f>
        <v>1668696</v>
      </c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158">
        <f>CI8+CI13+CI9</f>
        <v>1668696</v>
      </c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</row>
    <row r="15" spans="1:99" s="2" customFormat="1" ht="11.2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99" s="15" customFormat="1" ht="11.25" x14ac:dyDescent="0.2">
      <c r="A16" s="39" t="s">
        <v>187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</row>
    <row r="17" spans="1:99" s="2" customFormat="1" ht="11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</row>
    <row r="20" spans="1:99" x14ac:dyDescent="0.2">
      <c r="A20" s="13" t="s">
        <v>475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2" spans="1:99" x14ac:dyDescent="0.2">
      <c r="A22" s="63" t="s">
        <v>19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4" t="s">
        <v>20</v>
      </c>
      <c r="BE22" s="64"/>
      <c r="BF22" s="64"/>
      <c r="BG22" s="64"/>
      <c r="BH22" s="64"/>
      <c r="BI22" s="65" t="s">
        <v>21</v>
      </c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</row>
    <row r="23" spans="1:99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8" t="s">
        <v>22</v>
      </c>
      <c r="BE23" s="58"/>
      <c r="BF23" s="58"/>
      <c r="BG23" s="58"/>
      <c r="BH23" s="58"/>
      <c r="BI23" s="58" t="s">
        <v>603</v>
      </c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 t="s">
        <v>604</v>
      </c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60" t="s">
        <v>658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</row>
    <row r="24" spans="1:99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/>
      <c r="BE24" s="58"/>
      <c r="BF24" s="58"/>
      <c r="BG24" s="58"/>
      <c r="BH24" s="58"/>
      <c r="BI24" s="58" t="s">
        <v>24</v>
      </c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 t="s">
        <v>25</v>
      </c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9" t="s">
        <v>26</v>
      </c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1:99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8"/>
      <c r="BE25" s="58"/>
      <c r="BF25" s="58"/>
      <c r="BG25" s="58"/>
      <c r="BH25" s="58"/>
      <c r="BI25" s="58" t="s">
        <v>27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9" t="s">
        <v>28</v>
      </c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 t="s">
        <v>28</v>
      </c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</row>
    <row r="26" spans="1:99" ht="13.5" thickBot="1" x14ac:dyDescent="0.25">
      <c r="A26" s="54">
        <v>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>
        <v>3</v>
      </c>
      <c r="BE26" s="55"/>
      <c r="BF26" s="55"/>
      <c r="BG26" s="55"/>
      <c r="BH26" s="55"/>
      <c r="BI26" s="55">
        <v>4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>
        <v>5</v>
      </c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6">
        <v>6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</row>
    <row r="27" spans="1:99" ht="13.5" thickBot="1" x14ac:dyDescent="0.25">
      <c r="A27" s="44" t="s">
        <v>72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51" t="s">
        <v>62</v>
      </c>
      <c r="BE27" s="51"/>
      <c r="BF27" s="51"/>
      <c r="BG27" s="51"/>
      <c r="BH27" s="51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x14ac:dyDescent="0.2">
      <c r="A28" s="50" t="s">
        <v>468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51"/>
      <c r="BF28" s="51"/>
      <c r="BG28" s="51"/>
      <c r="BH28" s="51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</row>
    <row r="29" spans="1:99" ht="15" customHeight="1" x14ac:dyDescent="0.2">
      <c r="A29" s="111" t="s">
        <v>466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4"/>
      <c r="BD29" s="96" t="s">
        <v>63</v>
      </c>
      <c r="BE29" s="97"/>
      <c r="BF29" s="97"/>
      <c r="BG29" s="97"/>
      <c r="BH29" s="77"/>
      <c r="BI29" s="93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8"/>
      <c r="BV29" s="93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8"/>
      <c r="CI29" s="93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5"/>
    </row>
    <row r="30" spans="1:99" ht="15" customHeight="1" x14ac:dyDescent="0.2">
      <c r="A30" s="40" t="s">
        <v>469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 t="s">
        <v>74</v>
      </c>
      <c r="BE30" s="41"/>
      <c r="BF30" s="41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5" customHeight="1" x14ac:dyDescent="0.2">
      <c r="A31" s="111" t="s">
        <v>580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4"/>
      <c r="BD31" s="96" t="s">
        <v>75</v>
      </c>
      <c r="BE31" s="97"/>
      <c r="BF31" s="97"/>
      <c r="BG31" s="97"/>
      <c r="BH31" s="77"/>
      <c r="BI31" s="159">
        <f>BI10</f>
        <v>863116</v>
      </c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8"/>
      <c r="BV31" s="159">
        <f t="shared" ref="BV31" si="0">BV10</f>
        <v>863116</v>
      </c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8"/>
      <c r="CI31" s="159">
        <f t="shared" ref="CI31" si="1">CI10</f>
        <v>863116</v>
      </c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8"/>
    </row>
    <row r="32" spans="1:99" ht="15" customHeight="1" x14ac:dyDescent="0.2">
      <c r="A32" s="111" t="s">
        <v>594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4"/>
      <c r="BD32" s="96" t="s">
        <v>75</v>
      </c>
      <c r="BE32" s="97"/>
      <c r="BF32" s="97"/>
      <c r="BG32" s="97"/>
      <c r="BH32" s="77"/>
      <c r="BI32" s="159">
        <f>BI8+BI9</f>
        <v>1668696</v>
      </c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8"/>
      <c r="BV32" s="159">
        <f t="shared" ref="BV32" si="2">BV8+BV9</f>
        <v>1668696</v>
      </c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8"/>
      <c r="CI32" s="159">
        <f t="shared" ref="CI32" si="3">CI8+CI9</f>
        <v>1668696</v>
      </c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8"/>
    </row>
    <row r="33" spans="1:99" ht="15" customHeight="1" x14ac:dyDescent="0.2">
      <c r="A33" s="111" t="s">
        <v>600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4"/>
      <c r="BD33" s="96" t="s">
        <v>75</v>
      </c>
      <c r="BE33" s="97"/>
      <c r="BF33" s="97"/>
      <c r="BG33" s="97"/>
      <c r="BH33" s="77"/>
      <c r="BI33" s="159">
        <f>BI11</f>
        <v>0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8"/>
      <c r="BV33" s="159">
        <f>BV13</f>
        <v>0</v>
      </c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8"/>
      <c r="CI33" s="159">
        <f>CI13</f>
        <v>0</v>
      </c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5"/>
    </row>
    <row r="34" spans="1:99" ht="15" customHeight="1" x14ac:dyDescent="0.2">
      <c r="A34" s="111" t="s">
        <v>730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4"/>
      <c r="BD34" s="96" t="s">
        <v>75</v>
      </c>
      <c r="BE34" s="97"/>
      <c r="BF34" s="97"/>
      <c r="BG34" s="97"/>
      <c r="BH34" s="77"/>
      <c r="BI34" s="159">
        <f>BI12</f>
        <v>120000</v>
      </c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8"/>
      <c r="BV34" s="159">
        <f t="shared" ref="BV34" si="4">BV12</f>
        <v>120000</v>
      </c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8"/>
      <c r="CI34" s="159">
        <f t="shared" ref="CI34" si="5">CI12</f>
        <v>120000</v>
      </c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8"/>
    </row>
    <row r="35" spans="1:99" ht="15" customHeight="1" x14ac:dyDescent="0.2">
      <c r="A35" s="111" t="s">
        <v>641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4"/>
      <c r="BD35" s="96" t="s">
        <v>75</v>
      </c>
      <c r="BE35" s="97"/>
      <c r="BF35" s="97"/>
      <c r="BG35" s="97"/>
      <c r="BH35" s="77"/>
      <c r="BI35" s="159">
        <f>BI13</f>
        <v>0</v>
      </c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8"/>
      <c r="BV35" s="159">
        <f t="shared" ref="BV35" si="6">BV13</f>
        <v>0</v>
      </c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8"/>
      <c r="CI35" s="159">
        <f t="shared" ref="CI35" si="7">CI13</f>
        <v>0</v>
      </c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8"/>
    </row>
    <row r="36" spans="1:99" ht="15" customHeight="1" x14ac:dyDescent="0.2">
      <c r="A36" s="40" t="s">
        <v>73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 t="s">
        <v>76</v>
      </c>
      <c r="BE36" s="41"/>
      <c r="BF36" s="41"/>
      <c r="BG36" s="41"/>
      <c r="BH36" s="41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</row>
    <row r="37" spans="1:99" s="2" customFormat="1" ht="30" customHeight="1" x14ac:dyDescent="0.2">
      <c r="A37" s="191" t="s">
        <v>476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41" t="s">
        <v>464</v>
      </c>
      <c r="BE37" s="41"/>
      <c r="BF37" s="41"/>
      <c r="BG37" s="41"/>
      <c r="BH37" s="41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13.5" thickBo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84" t="s">
        <v>465</v>
      </c>
      <c r="BE38" s="84"/>
      <c r="BF38" s="84"/>
      <c r="BG38" s="84"/>
      <c r="BH38" s="84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</row>
    <row r="39" spans="1:99" s="15" customFormat="1" ht="11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</row>
    <row r="40" spans="1:99" s="2" customFormat="1" ht="11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</row>
  </sheetData>
  <sheetProtection selectLockedCells="1" selectUnlockedCells="1"/>
  <mergeCells count="151">
    <mergeCell ref="CI9:CU9"/>
    <mergeCell ref="CI31:CU31"/>
    <mergeCell ref="A3:AQ3"/>
    <mergeCell ref="AR3:BB3"/>
    <mergeCell ref="BC3:BH3"/>
    <mergeCell ref="BI3:CU3"/>
    <mergeCell ref="A4:AQ4"/>
    <mergeCell ref="A9:AQ9"/>
    <mergeCell ref="AR9:BB9"/>
    <mergeCell ref="BC9:BH9"/>
    <mergeCell ref="BI9:BU9"/>
    <mergeCell ref="AR4:BB4"/>
    <mergeCell ref="BC4:BH4"/>
    <mergeCell ref="BI4:BU4"/>
    <mergeCell ref="BV4:CH4"/>
    <mergeCell ref="BV9:CH9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13:AQ13"/>
    <mergeCell ref="AR13:BB13"/>
    <mergeCell ref="BC13:BH13"/>
    <mergeCell ref="BI13:BU13"/>
    <mergeCell ref="BV13:CH13"/>
    <mergeCell ref="CI13:CU13"/>
    <mergeCell ref="CI11:CU11"/>
    <mergeCell ref="A10:AQ10"/>
    <mergeCell ref="AR10:BB10"/>
    <mergeCell ref="BC10:BH10"/>
    <mergeCell ref="BI10:BU10"/>
    <mergeCell ref="BV10:CH10"/>
    <mergeCell ref="CI10:CU10"/>
    <mergeCell ref="A11:AQ11"/>
    <mergeCell ref="AR11:BB11"/>
    <mergeCell ref="BC11:BH11"/>
    <mergeCell ref="BI11:BU11"/>
    <mergeCell ref="BV11:CH11"/>
    <mergeCell ref="A14:AQ14"/>
    <mergeCell ref="AR14:BB14"/>
    <mergeCell ref="BC14:BH14"/>
    <mergeCell ref="BI14:BU14"/>
    <mergeCell ref="BV14:CH14"/>
    <mergeCell ref="CI14:CU14"/>
    <mergeCell ref="A16:CU17"/>
    <mergeCell ref="A22:BC22"/>
    <mergeCell ref="BD22:BH22"/>
    <mergeCell ref="B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BI29:BU29"/>
    <mergeCell ref="BV29:CH29"/>
    <mergeCell ref="CI29:CU29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35:BC35"/>
    <mergeCell ref="BD35:BH35"/>
    <mergeCell ref="BI35:BU35"/>
    <mergeCell ref="BV35:CH35"/>
    <mergeCell ref="CI35:CU35"/>
    <mergeCell ref="A31:BC31"/>
    <mergeCell ref="BD31:BH31"/>
    <mergeCell ref="BI31:BU31"/>
    <mergeCell ref="BV31:CH31"/>
    <mergeCell ref="A33:BC33"/>
    <mergeCell ref="BD33:BH33"/>
    <mergeCell ref="BI33:BU33"/>
    <mergeCell ref="BV33:CH33"/>
    <mergeCell ref="CI33:CU33"/>
    <mergeCell ref="A34:BC34"/>
    <mergeCell ref="BD34:BH34"/>
    <mergeCell ref="BI34:BU34"/>
    <mergeCell ref="BV34:CH34"/>
    <mergeCell ref="CI34:CU34"/>
    <mergeCell ref="A36:BC36"/>
    <mergeCell ref="BD36:BH36"/>
    <mergeCell ref="BI36:BU36"/>
    <mergeCell ref="BV36:CH36"/>
    <mergeCell ref="CI36:CU36"/>
    <mergeCell ref="A39:CU40"/>
    <mergeCell ref="A37:BC37"/>
    <mergeCell ref="BD37:BH37"/>
    <mergeCell ref="BI37:BU37"/>
    <mergeCell ref="BV37:CH37"/>
    <mergeCell ref="CI37:CU37"/>
    <mergeCell ref="A38:BC38"/>
    <mergeCell ref="BD38:BH38"/>
    <mergeCell ref="BI38:BU38"/>
    <mergeCell ref="BV38:CH38"/>
    <mergeCell ref="CI38:CU38"/>
    <mergeCell ref="CI12:CU12"/>
    <mergeCell ref="A32:BC32"/>
    <mergeCell ref="BD32:BH32"/>
    <mergeCell ref="BI32:BU32"/>
    <mergeCell ref="BV32:CH32"/>
    <mergeCell ref="CI32:CU32"/>
    <mergeCell ref="A30:BC30"/>
    <mergeCell ref="BD30:BH30"/>
    <mergeCell ref="BI30:BU30"/>
    <mergeCell ref="BV30:CH30"/>
    <mergeCell ref="A12:AQ12"/>
    <mergeCell ref="AR12:BB12"/>
    <mergeCell ref="BC12:BH12"/>
    <mergeCell ref="BI12:BU12"/>
    <mergeCell ref="BV12:CH12"/>
    <mergeCell ref="CI30:CU30"/>
    <mergeCell ref="A27:BC27"/>
    <mergeCell ref="BD27:BH28"/>
    <mergeCell ref="BI27:BU28"/>
    <mergeCell ref="BV27:CH28"/>
    <mergeCell ref="CI27:CU28"/>
    <mergeCell ref="A28:BC28"/>
    <mergeCell ref="A29:BC29"/>
    <mergeCell ref="BD29:BH29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1"/>
  <sheetViews>
    <sheetView zoomScale="120" zoomScaleNormal="120" workbookViewId="0">
      <selection activeCell="BI17" sqref="BI17:CU20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193" t="s">
        <v>643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2" spans="1:99" s="3" customFormat="1" ht="34.5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</row>
    <row r="3" spans="1:99" s="3" customFormat="1" ht="15.75" customHeight="1" x14ac:dyDescent="0.25">
      <c r="A3" s="4"/>
      <c r="B3" s="4"/>
      <c r="C3" s="4"/>
      <c r="D3" s="4"/>
      <c r="AB3" s="4"/>
      <c r="AE3" s="4"/>
      <c r="AF3" s="4"/>
      <c r="AH3" s="5" t="s">
        <v>0</v>
      </c>
      <c r="AI3" s="75" t="s">
        <v>595</v>
      </c>
      <c r="AJ3" s="75"/>
      <c r="AK3" s="75"/>
      <c r="BF3" s="6" t="s">
        <v>1</v>
      </c>
      <c r="BG3" s="75" t="s">
        <v>596</v>
      </c>
      <c r="BH3" s="75"/>
      <c r="BI3" s="75"/>
      <c r="BJ3" s="3" t="s">
        <v>2</v>
      </c>
      <c r="BM3" s="75" t="s">
        <v>597</v>
      </c>
      <c r="BN3" s="75"/>
      <c r="BO3" s="75"/>
      <c r="BP3" s="3" t="s">
        <v>3</v>
      </c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99" x14ac:dyDescent="0.2">
      <c r="A4" s="7"/>
      <c r="B4" s="7"/>
      <c r="C4" s="7"/>
      <c r="D4" s="7"/>
      <c r="AB4" s="7"/>
      <c r="AC4" s="7"/>
      <c r="AD4" s="7"/>
      <c r="AH4" s="10"/>
      <c r="AI4" s="16"/>
      <c r="AJ4" s="16"/>
      <c r="AK4" s="16"/>
      <c r="BD4" s="17"/>
      <c r="BE4" s="16"/>
      <c r="BF4" s="16"/>
      <c r="BG4" s="16"/>
      <c r="BK4" s="16"/>
      <c r="BL4" s="16"/>
      <c r="BM4" s="16"/>
      <c r="BR4" s="8"/>
      <c r="BS4" s="8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</row>
    <row r="5" spans="1:99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74" t="s">
        <v>4</v>
      </c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</row>
    <row r="6" spans="1:99" ht="15" customHeight="1" x14ac:dyDescent="0.2">
      <c r="AM6" s="10" t="s">
        <v>5</v>
      </c>
      <c r="AN6" s="69" t="s">
        <v>656</v>
      </c>
      <c r="AO6" s="69"/>
      <c r="AP6" s="69"/>
      <c r="AQ6" s="1" t="s">
        <v>6</v>
      </c>
      <c r="AS6" s="69" t="s">
        <v>642</v>
      </c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70">
        <v>20</v>
      </c>
      <c r="BE6" s="70"/>
      <c r="BF6" s="71" t="s">
        <v>595</v>
      </c>
      <c r="BG6" s="71"/>
      <c r="BH6" s="71"/>
      <c r="BI6" s="1" t="s">
        <v>7</v>
      </c>
      <c r="CF6" s="10" t="s">
        <v>8</v>
      </c>
      <c r="CH6" s="72" t="s">
        <v>657</v>
      </c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</row>
    <row r="7" spans="1:99" x14ac:dyDescent="0.2">
      <c r="CF7" s="10" t="s">
        <v>9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x14ac:dyDescent="0.2">
      <c r="CF8" s="10" t="s">
        <v>10</v>
      </c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CF9" s="10" t="s">
        <v>11</v>
      </c>
      <c r="CH9" s="66" t="s">
        <v>582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12</v>
      </c>
      <c r="J10" s="67" t="s">
        <v>583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CF10" s="10" t="s">
        <v>13</v>
      </c>
      <c r="CH10" s="66" t="s">
        <v>584</v>
      </c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ht="15" customHeight="1" x14ac:dyDescent="0.2">
      <c r="A11" s="1" t="s">
        <v>14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CF11" s="10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</row>
    <row r="12" spans="1:99" s="11" customFormat="1" ht="10.5" customHeight="1" thickBot="1" x14ac:dyDescent="0.25">
      <c r="J12" s="61" t="s">
        <v>15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CF12" s="12"/>
      <c r="CH12" s="62" t="s">
        <v>16</v>
      </c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3" spans="1:99" ht="15" customHeight="1" thickBot="1" x14ac:dyDescent="0.25">
      <c r="A13" s="1" t="s">
        <v>17</v>
      </c>
      <c r="CF13" s="10" t="s">
        <v>18</v>
      </c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5" spans="1:99" x14ac:dyDescent="0.2">
      <c r="A15" s="13" t="s">
        <v>649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7" spans="1:99" x14ac:dyDescent="0.2">
      <c r="A17" s="63" t="s">
        <v>19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 t="s">
        <v>20</v>
      </c>
      <c r="BE17" s="64"/>
      <c r="BF17" s="64"/>
      <c r="BG17" s="64"/>
      <c r="BH17" s="64"/>
      <c r="BI17" s="65" t="s">
        <v>21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 t="s">
        <v>22</v>
      </c>
      <c r="BE18" s="58"/>
      <c r="BF18" s="58"/>
      <c r="BG18" s="58"/>
      <c r="BH18" s="58"/>
      <c r="BI18" s="58" t="s">
        <v>603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604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60" t="s">
        <v>658</v>
      </c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24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25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 t="s">
        <v>26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27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9" t="s">
        <v>28</v>
      </c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 t="s">
        <v>28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3.5" thickBot="1" x14ac:dyDescent="0.25">
      <c r="A21" s="54">
        <v>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>
        <v>2</v>
      </c>
      <c r="BE21" s="55"/>
      <c r="BF21" s="55"/>
      <c r="BG21" s="55"/>
      <c r="BH21" s="55"/>
      <c r="BI21" s="55">
        <v>3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>
        <v>4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6">
        <v>5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</row>
    <row r="22" spans="1:99" ht="15" customHeight="1" x14ac:dyDescent="0.2">
      <c r="A22" s="104" t="s">
        <v>31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51" t="s">
        <v>30</v>
      </c>
      <c r="BE22" s="51"/>
      <c r="BF22" s="51"/>
      <c r="BG22" s="51"/>
      <c r="BH22" s="51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ht="15" customHeight="1" x14ac:dyDescent="0.2">
      <c r="A23" s="99" t="s">
        <v>29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41" t="s">
        <v>32</v>
      </c>
      <c r="BE23" s="41"/>
      <c r="BF23" s="41"/>
      <c r="BG23" s="41"/>
      <c r="BH23" s="41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 x14ac:dyDescent="0.2">
      <c r="A24" s="100" t="s">
        <v>644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41" t="s">
        <v>33</v>
      </c>
      <c r="BE24" s="41"/>
      <c r="BF24" s="41"/>
      <c r="BG24" s="41"/>
      <c r="BH24" s="41"/>
      <c r="BI24" s="103">
        <f>'распределение 350'!BI10:BU10</f>
        <v>5000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103">
        <v>0</v>
      </c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63">
        <v>0</v>
      </c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</row>
    <row r="25" spans="1:99" ht="1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35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" customHeight="1" x14ac:dyDescent="0.2">
      <c r="A26" s="99" t="s">
        <v>34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41" t="s">
        <v>37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3.5" thickBot="1" x14ac:dyDescent="0.25">
      <c r="A27" s="101" t="s">
        <v>645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45" t="s">
        <v>38</v>
      </c>
      <c r="BE27" s="45"/>
      <c r="BF27" s="45"/>
      <c r="BG27" s="45"/>
      <c r="BH27" s="45"/>
      <c r="BI27" s="158">
        <f>BI22+BI23+BI24+BI25+BI26</f>
        <v>5000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ht="13.5" thickBot="1" x14ac:dyDescent="0.25">
      <c r="A28" s="102" t="s">
        <v>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45"/>
      <c r="BE28" s="45"/>
      <c r="BF28" s="45"/>
      <c r="BG28" s="45"/>
      <c r="BH28" s="45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s="2" customFormat="1" ht="11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99" s="15" customFormat="1" ht="12.75" customHeight="1" x14ac:dyDescent="0.2">
      <c r="A30" s="15" t="s">
        <v>192</v>
      </c>
    </row>
    <row r="31" spans="1:99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</row>
  </sheetData>
  <sheetProtection selectLockedCells="1" selectUnlockedCells="1"/>
  <mergeCells count="72">
    <mergeCell ref="AI3:AK3"/>
    <mergeCell ref="BG3:BI3"/>
    <mergeCell ref="BM3:BO3"/>
    <mergeCell ref="CH5:CU5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CI26:CU26"/>
    <mergeCell ref="A24:BC24"/>
    <mergeCell ref="BD24:BH24"/>
    <mergeCell ref="BI24:BU24"/>
    <mergeCell ref="BV24:CH24"/>
    <mergeCell ref="CI24:CU24"/>
    <mergeCell ref="A1:CU2"/>
    <mergeCell ref="A27:BC27"/>
    <mergeCell ref="BD27:BH28"/>
    <mergeCell ref="BI27:BU28"/>
    <mergeCell ref="BV27:CH28"/>
    <mergeCell ref="CI27:CU28"/>
    <mergeCell ref="A28:BC28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5"/>
  <sheetViews>
    <sheetView zoomScale="120" zoomScaleNormal="120" workbookViewId="0">
      <selection activeCell="BI3" sqref="BI3:CU6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650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3.5" thickBot="1" x14ac:dyDescent="0.25">
      <c r="A8" s="194" t="s">
        <v>646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5"/>
      <c r="BD8" s="51" t="s">
        <v>30</v>
      </c>
      <c r="BE8" s="51"/>
      <c r="BF8" s="51"/>
      <c r="BG8" s="51"/>
      <c r="BH8" s="51"/>
      <c r="BI8" s="162">
        <f>AV23</f>
        <v>5000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7"/>
      <c r="BD9" s="41"/>
      <c r="BE9" s="41"/>
      <c r="BF9" s="41"/>
      <c r="BG9" s="41"/>
      <c r="BH9" s="41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thickBot="1" x14ac:dyDescent="0.25">
      <c r="BC10" s="18" t="s">
        <v>54</v>
      </c>
      <c r="BD10" s="84" t="s">
        <v>38</v>
      </c>
      <c r="BE10" s="84"/>
      <c r="BF10" s="84"/>
      <c r="BG10" s="84"/>
      <c r="BH10" s="84"/>
      <c r="BI10" s="158">
        <f>BI8+BI9</f>
        <v>5000</v>
      </c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2" spans="1:99" x14ac:dyDescent="0.2">
      <c r="A12" s="13" t="s">
        <v>651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15" customHeight="1" x14ac:dyDescent="0.2"/>
    <row r="14" spans="1:99" x14ac:dyDescent="0.2">
      <c r="A14" s="63" t="s">
        <v>64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 t="s">
        <v>20</v>
      </c>
      <c r="W14" s="64"/>
      <c r="X14" s="64"/>
      <c r="Y14" s="64"/>
      <c r="Z14" s="64" t="s">
        <v>182</v>
      </c>
      <c r="AA14" s="64"/>
      <c r="AB14" s="64"/>
      <c r="AC14" s="64"/>
      <c r="AD14" s="64"/>
      <c r="AE14" s="64" t="s">
        <v>602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 t="s">
        <v>603</v>
      </c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0" t="s">
        <v>604</v>
      </c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</row>
    <row r="15" spans="1:99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 t="s">
        <v>22</v>
      </c>
      <c r="W15" s="58"/>
      <c r="X15" s="58"/>
      <c r="Y15" s="58"/>
      <c r="Z15" s="58" t="s">
        <v>183</v>
      </c>
      <c r="AA15" s="58"/>
      <c r="AB15" s="58"/>
      <c r="AC15" s="58"/>
      <c r="AD15" s="58"/>
      <c r="AE15" s="91" t="s">
        <v>46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 t="s">
        <v>47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2" t="s">
        <v>48</v>
      </c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</row>
    <row r="16" spans="1:99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58"/>
      <c r="X16" s="58"/>
      <c r="Y16" s="58"/>
      <c r="Z16" s="58" t="s">
        <v>163</v>
      </c>
      <c r="AA16" s="58"/>
      <c r="AB16" s="58"/>
      <c r="AC16" s="58"/>
      <c r="AD16" s="58"/>
      <c r="AE16" s="58" t="s">
        <v>158</v>
      </c>
      <c r="AF16" s="58"/>
      <c r="AG16" s="58"/>
      <c r="AH16" s="58"/>
      <c r="AI16" s="58"/>
      <c r="AJ16" s="58"/>
      <c r="AK16" s="58" t="s">
        <v>159</v>
      </c>
      <c r="AL16" s="58"/>
      <c r="AM16" s="58"/>
      <c r="AN16" s="58"/>
      <c r="AO16" s="58"/>
      <c r="AP16" s="58"/>
      <c r="AQ16" s="58" t="s">
        <v>160</v>
      </c>
      <c r="AR16" s="58"/>
      <c r="AS16" s="58"/>
      <c r="AT16" s="58"/>
      <c r="AU16" s="58"/>
      <c r="AV16" s="64" t="s">
        <v>49</v>
      </c>
      <c r="AW16" s="64"/>
      <c r="AX16" s="64"/>
      <c r="AY16" s="64"/>
      <c r="AZ16" s="64"/>
      <c r="BA16" s="64"/>
      <c r="BB16" s="58" t="s">
        <v>158</v>
      </c>
      <c r="BC16" s="58"/>
      <c r="BD16" s="58"/>
      <c r="BE16" s="58"/>
      <c r="BF16" s="58"/>
      <c r="BG16" s="58"/>
      <c r="BH16" s="58" t="s">
        <v>159</v>
      </c>
      <c r="BI16" s="58"/>
      <c r="BJ16" s="58"/>
      <c r="BK16" s="58"/>
      <c r="BL16" s="58"/>
      <c r="BM16" s="58"/>
      <c r="BN16" s="58" t="s">
        <v>160</v>
      </c>
      <c r="BO16" s="58"/>
      <c r="BP16" s="58"/>
      <c r="BQ16" s="58"/>
      <c r="BR16" s="58"/>
      <c r="BS16" s="64" t="s">
        <v>49</v>
      </c>
      <c r="BT16" s="64"/>
      <c r="BU16" s="64"/>
      <c r="BV16" s="64"/>
      <c r="BW16" s="64"/>
      <c r="BX16" s="64"/>
      <c r="BY16" s="58" t="s">
        <v>158</v>
      </c>
      <c r="BZ16" s="58"/>
      <c r="CA16" s="58"/>
      <c r="CB16" s="58"/>
      <c r="CC16" s="58"/>
      <c r="CD16" s="58"/>
      <c r="CE16" s="58" t="s">
        <v>159</v>
      </c>
      <c r="CF16" s="58"/>
      <c r="CG16" s="58"/>
      <c r="CH16" s="58"/>
      <c r="CI16" s="58"/>
      <c r="CJ16" s="58"/>
      <c r="CK16" s="58" t="s">
        <v>160</v>
      </c>
      <c r="CL16" s="58"/>
      <c r="CM16" s="58"/>
      <c r="CN16" s="58"/>
      <c r="CO16" s="58"/>
      <c r="CP16" s="60" t="s">
        <v>49</v>
      </c>
      <c r="CQ16" s="60"/>
      <c r="CR16" s="60"/>
      <c r="CS16" s="60"/>
      <c r="CT16" s="60"/>
      <c r="CU16" s="60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58"/>
      <c r="X17" s="58"/>
      <c r="Y17" s="58"/>
      <c r="Z17" s="58" t="s">
        <v>165</v>
      </c>
      <c r="AA17" s="58"/>
      <c r="AB17" s="58"/>
      <c r="AC17" s="58"/>
      <c r="AD17" s="58"/>
      <c r="AE17" s="58" t="s">
        <v>65</v>
      </c>
      <c r="AF17" s="58"/>
      <c r="AG17" s="58"/>
      <c r="AH17" s="58"/>
      <c r="AI17" s="58"/>
      <c r="AJ17" s="58"/>
      <c r="AK17" s="58" t="s">
        <v>161</v>
      </c>
      <c r="AL17" s="58"/>
      <c r="AM17" s="58"/>
      <c r="AN17" s="58"/>
      <c r="AO17" s="58"/>
      <c r="AP17" s="58"/>
      <c r="AQ17" s="58" t="s">
        <v>162</v>
      </c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 t="s">
        <v>65</v>
      </c>
      <c r="BC17" s="58"/>
      <c r="BD17" s="58"/>
      <c r="BE17" s="58"/>
      <c r="BF17" s="58"/>
      <c r="BG17" s="58"/>
      <c r="BH17" s="58" t="s">
        <v>161</v>
      </c>
      <c r="BI17" s="58"/>
      <c r="BJ17" s="58"/>
      <c r="BK17" s="58"/>
      <c r="BL17" s="58"/>
      <c r="BM17" s="58"/>
      <c r="BN17" s="58" t="s">
        <v>162</v>
      </c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 t="s">
        <v>65</v>
      </c>
      <c r="BZ17" s="58"/>
      <c r="CA17" s="58"/>
      <c r="CB17" s="58"/>
      <c r="CC17" s="58"/>
      <c r="CD17" s="58"/>
      <c r="CE17" s="58" t="s">
        <v>161</v>
      </c>
      <c r="CF17" s="58"/>
      <c r="CG17" s="58"/>
      <c r="CH17" s="58"/>
      <c r="CI17" s="58"/>
      <c r="CJ17" s="58"/>
      <c r="CK17" s="58" t="s">
        <v>162</v>
      </c>
      <c r="CL17" s="58"/>
      <c r="CM17" s="58"/>
      <c r="CN17" s="58"/>
      <c r="CO17" s="58"/>
      <c r="CP17" s="59"/>
      <c r="CQ17" s="59"/>
      <c r="CR17" s="59"/>
      <c r="CS17" s="59"/>
      <c r="CT17" s="59"/>
      <c r="CU17" s="59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58"/>
      <c r="X18" s="58"/>
      <c r="Y18" s="58"/>
      <c r="Z18" s="58" t="s">
        <v>67</v>
      </c>
      <c r="AA18" s="58"/>
      <c r="AB18" s="58"/>
      <c r="AC18" s="58"/>
      <c r="AD18" s="58"/>
      <c r="AE18" s="58" t="s">
        <v>67</v>
      </c>
      <c r="AF18" s="58"/>
      <c r="AG18" s="58"/>
      <c r="AH18" s="58"/>
      <c r="AI18" s="58"/>
      <c r="AJ18" s="58"/>
      <c r="AK18" s="58" t="s">
        <v>163</v>
      </c>
      <c r="AL18" s="58"/>
      <c r="AM18" s="58"/>
      <c r="AN18" s="58"/>
      <c r="AO18" s="58"/>
      <c r="AP18" s="58"/>
      <c r="AQ18" s="58" t="s">
        <v>157</v>
      </c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 t="s">
        <v>67</v>
      </c>
      <c r="BC18" s="58"/>
      <c r="BD18" s="58"/>
      <c r="BE18" s="58"/>
      <c r="BF18" s="58"/>
      <c r="BG18" s="58"/>
      <c r="BH18" s="58" t="s">
        <v>163</v>
      </c>
      <c r="BI18" s="58"/>
      <c r="BJ18" s="58"/>
      <c r="BK18" s="58"/>
      <c r="BL18" s="58"/>
      <c r="BM18" s="58"/>
      <c r="BN18" s="58" t="s">
        <v>157</v>
      </c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 t="s">
        <v>67</v>
      </c>
      <c r="BZ18" s="58"/>
      <c r="CA18" s="58"/>
      <c r="CB18" s="58"/>
      <c r="CC18" s="58"/>
      <c r="CD18" s="58"/>
      <c r="CE18" s="58" t="s">
        <v>163</v>
      </c>
      <c r="CF18" s="58"/>
      <c r="CG18" s="58"/>
      <c r="CH18" s="58"/>
      <c r="CI18" s="58"/>
      <c r="CJ18" s="58"/>
      <c r="CK18" s="58" t="s">
        <v>157</v>
      </c>
      <c r="CL18" s="58"/>
      <c r="CM18" s="58"/>
      <c r="CN18" s="58"/>
      <c r="CO18" s="58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8"/>
      <c r="AE19" s="58" t="s">
        <v>164</v>
      </c>
      <c r="AF19" s="58"/>
      <c r="AG19" s="58"/>
      <c r="AH19" s="58"/>
      <c r="AI19" s="58"/>
      <c r="AJ19" s="58"/>
      <c r="AK19" s="58" t="s">
        <v>165</v>
      </c>
      <c r="AL19" s="58"/>
      <c r="AM19" s="58"/>
      <c r="AN19" s="58"/>
      <c r="AO19" s="58"/>
      <c r="AP19" s="58"/>
      <c r="AQ19" s="58" t="s">
        <v>166</v>
      </c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 t="s">
        <v>164</v>
      </c>
      <c r="BC19" s="58"/>
      <c r="BD19" s="58"/>
      <c r="BE19" s="58"/>
      <c r="BF19" s="58"/>
      <c r="BG19" s="58"/>
      <c r="BH19" s="58" t="s">
        <v>165</v>
      </c>
      <c r="BI19" s="58"/>
      <c r="BJ19" s="58"/>
      <c r="BK19" s="58"/>
      <c r="BL19" s="58"/>
      <c r="BM19" s="58"/>
      <c r="BN19" s="58" t="s">
        <v>166</v>
      </c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 t="s">
        <v>164</v>
      </c>
      <c r="BZ19" s="58"/>
      <c r="CA19" s="58"/>
      <c r="CB19" s="58"/>
      <c r="CC19" s="58"/>
      <c r="CD19" s="58"/>
      <c r="CE19" s="58" t="s">
        <v>165</v>
      </c>
      <c r="CF19" s="58"/>
      <c r="CG19" s="58"/>
      <c r="CH19" s="58"/>
      <c r="CI19" s="58"/>
      <c r="CJ19" s="58"/>
      <c r="CK19" s="58" t="s">
        <v>166</v>
      </c>
      <c r="CL19" s="58"/>
      <c r="CM19" s="58"/>
      <c r="CN19" s="58"/>
      <c r="CO19" s="58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 t="s">
        <v>167</v>
      </c>
      <c r="AF20" s="58"/>
      <c r="AG20" s="58"/>
      <c r="AH20" s="58"/>
      <c r="AI20" s="58"/>
      <c r="AJ20" s="58"/>
      <c r="AK20" s="58" t="s">
        <v>168</v>
      </c>
      <c r="AL20" s="58"/>
      <c r="AM20" s="58"/>
      <c r="AN20" s="58"/>
      <c r="AO20" s="58"/>
      <c r="AP20" s="58"/>
      <c r="AQ20" s="58" t="s">
        <v>169</v>
      </c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 t="s">
        <v>167</v>
      </c>
      <c r="BC20" s="58"/>
      <c r="BD20" s="58"/>
      <c r="BE20" s="58"/>
      <c r="BF20" s="58"/>
      <c r="BG20" s="58"/>
      <c r="BH20" s="58" t="s">
        <v>168</v>
      </c>
      <c r="BI20" s="58"/>
      <c r="BJ20" s="58"/>
      <c r="BK20" s="58"/>
      <c r="BL20" s="58"/>
      <c r="BM20" s="58"/>
      <c r="BN20" s="58" t="s">
        <v>169</v>
      </c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 t="s">
        <v>167</v>
      </c>
      <c r="BZ20" s="58"/>
      <c r="CA20" s="58"/>
      <c r="CB20" s="58"/>
      <c r="CC20" s="58"/>
      <c r="CD20" s="58"/>
      <c r="CE20" s="58" t="s">
        <v>168</v>
      </c>
      <c r="CF20" s="58"/>
      <c r="CG20" s="58"/>
      <c r="CH20" s="58"/>
      <c r="CI20" s="58"/>
      <c r="CJ20" s="58"/>
      <c r="CK20" s="58" t="s">
        <v>169</v>
      </c>
      <c r="CL20" s="58"/>
      <c r="CM20" s="58"/>
      <c r="CN20" s="58"/>
      <c r="CO20" s="58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8"/>
      <c r="X21" s="58"/>
      <c r="Y21" s="58"/>
      <c r="Z21" s="91"/>
      <c r="AA21" s="91"/>
      <c r="AB21" s="91"/>
      <c r="AC21" s="91"/>
      <c r="AD21" s="91"/>
      <c r="AE21" s="58"/>
      <c r="AF21" s="58"/>
      <c r="AG21" s="58"/>
      <c r="AH21" s="58"/>
      <c r="AI21" s="58"/>
      <c r="AJ21" s="58"/>
      <c r="AK21" s="58" t="s">
        <v>170</v>
      </c>
      <c r="AL21" s="58"/>
      <c r="AM21" s="58"/>
      <c r="AN21" s="58"/>
      <c r="AO21" s="58"/>
      <c r="AP21" s="58"/>
      <c r="AQ21" s="58" t="s">
        <v>171</v>
      </c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 t="s">
        <v>170</v>
      </c>
      <c r="BI21" s="58"/>
      <c r="BJ21" s="58"/>
      <c r="BK21" s="58"/>
      <c r="BL21" s="58"/>
      <c r="BM21" s="58"/>
      <c r="BN21" s="58" t="s">
        <v>171</v>
      </c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 t="s">
        <v>170</v>
      </c>
      <c r="CF21" s="58"/>
      <c r="CG21" s="58"/>
      <c r="CH21" s="58"/>
      <c r="CI21" s="58"/>
      <c r="CJ21" s="58"/>
      <c r="CK21" s="58" t="s">
        <v>171</v>
      </c>
      <c r="CL21" s="58"/>
      <c r="CM21" s="58"/>
      <c r="CN21" s="58"/>
      <c r="CO21" s="58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>
        <v>2</v>
      </c>
      <c r="W22" s="55"/>
      <c r="X22" s="55"/>
      <c r="Y22" s="55"/>
      <c r="Z22" s="55">
        <v>3</v>
      </c>
      <c r="AA22" s="55"/>
      <c r="AB22" s="55"/>
      <c r="AC22" s="55"/>
      <c r="AD22" s="55"/>
      <c r="AE22" s="55">
        <v>4</v>
      </c>
      <c r="AF22" s="55"/>
      <c r="AG22" s="55"/>
      <c r="AH22" s="55"/>
      <c r="AI22" s="55"/>
      <c r="AJ22" s="55"/>
      <c r="AK22" s="55">
        <v>5</v>
      </c>
      <c r="AL22" s="55"/>
      <c r="AM22" s="55"/>
      <c r="AN22" s="55"/>
      <c r="AO22" s="55"/>
      <c r="AP22" s="55"/>
      <c r="AQ22" s="55">
        <v>6</v>
      </c>
      <c r="AR22" s="55"/>
      <c r="AS22" s="55"/>
      <c r="AT22" s="55"/>
      <c r="AU22" s="55"/>
      <c r="AV22" s="55">
        <v>7</v>
      </c>
      <c r="AW22" s="55"/>
      <c r="AX22" s="55"/>
      <c r="AY22" s="55"/>
      <c r="AZ22" s="55"/>
      <c r="BA22" s="55"/>
      <c r="BB22" s="55">
        <v>8</v>
      </c>
      <c r="BC22" s="55"/>
      <c r="BD22" s="55"/>
      <c r="BE22" s="55"/>
      <c r="BF22" s="55"/>
      <c r="BG22" s="55"/>
      <c r="BH22" s="55">
        <v>9</v>
      </c>
      <c r="BI22" s="55"/>
      <c r="BJ22" s="55"/>
      <c r="BK22" s="55"/>
      <c r="BL22" s="55"/>
      <c r="BM22" s="55"/>
      <c r="BN22" s="55">
        <v>10</v>
      </c>
      <c r="BO22" s="55"/>
      <c r="BP22" s="55"/>
      <c r="BQ22" s="55"/>
      <c r="BR22" s="55"/>
      <c r="BS22" s="55">
        <v>11</v>
      </c>
      <c r="BT22" s="55"/>
      <c r="BU22" s="55"/>
      <c r="BV22" s="55"/>
      <c r="BW22" s="55"/>
      <c r="BX22" s="55"/>
      <c r="BY22" s="55">
        <v>12</v>
      </c>
      <c r="BZ22" s="55"/>
      <c r="CA22" s="55"/>
      <c r="CB22" s="55"/>
      <c r="CC22" s="55"/>
      <c r="CD22" s="55"/>
      <c r="CE22" s="55">
        <v>13</v>
      </c>
      <c r="CF22" s="55"/>
      <c r="CG22" s="55"/>
      <c r="CH22" s="55"/>
      <c r="CI22" s="55"/>
      <c r="CJ22" s="55"/>
      <c r="CK22" s="55">
        <v>14</v>
      </c>
      <c r="CL22" s="55"/>
      <c r="CM22" s="55"/>
      <c r="CN22" s="55"/>
      <c r="CO22" s="55"/>
      <c r="CP22" s="56">
        <v>15</v>
      </c>
      <c r="CQ22" s="56"/>
      <c r="CR22" s="56"/>
      <c r="CS22" s="56"/>
      <c r="CT22" s="56"/>
      <c r="CU22" s="56"/>
    </row>
    <row r="23" spans="1:99" ht="15" customHeight="1" x14ac:dyDescent="0.2">
      <c r="A23" s="99">
        <v>774220507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  <c r="V23" s="209" t="s">
        <v>30</v>
      </c>
      <c r="W23" s="209"/>
      <c r="X23" s="209"/>
      <c r="Y23" s="209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>
        <v>5000</v>
      </c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1"/>
      <c r="CQ23" s="211"/>
      <c r="CR23" s="211"/>
      <c r="CS23" s="211"/>
      <c r="CT23" s="211"/>
      <c r="CU23" s="211"/>
    </row>
    <row r="24" spans="1:99" ht="15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41"/>
      <c r="W24" s="41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208"/>
      <c r="AV24" s="202"/>
      <c r="AW24" s="203"/>
      <c r="AX24" s="203"/>
      <c r="AY24" s="203"/>
      <c r="AZ24" s="203"/>
      <c r="BA24" s="204"/>
      <c r="BB24" s="205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207"/>
      <c r="BZ24" s="207"/>
      <c r="CA24" s="207"/>
      <c r="CB24" s="207"/>
      <c r="CC24" s="207"/>
      <c r="CD24" s="207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3"/>
      <c r="CQ24" s="43"/>
      <c r="CR24" s="43"/>
      <c r="CS24" s="43"/>
      <c r="CT24" s="43"/>
      <c r="CU24" s="43"/>
    </row>
    <row r="25" spans="1:99" ht="15" customHeight="1" thickBot="1" x14ac:dyDescent="0.25">
      <c r="U25" s="18" t="s">
        <v>40</v>
      </c>
      <c r="V25" s="200" t="s">
        <v>38</v>
      </c>
      <c r="W25" s="200"/>
      <c r="X25" s="200"/>
      <c r="Y25" s="200"/>
      <c r="Z25" s="198" t="s">
        <v>41</v>
      </c>
      <c r="AA25" s="198"/>
      <c r="AB25" s="198"/>
      <c r="AC25" s="198"/>
      <c r="AD25" s="198"/>
      <c r="AE25" s="198" t="s">
        <v>41</v>
      </c>
      <c r="AF25" s="198"/>
      <c r="AG25" s="198"/>
      <c r="AH25" s="198"/>
      <c r="AI25" s="198"/>
      <c r="AJ25" s="198"/>
      <c r="AK25" s="198" t="s">
        <v>41</v>
      </c>
      <c r="AL25" s="198"/>
      <c r="AM25" s="198"/>
      <c r="AN25" s="198"/>
      <c r="AO25" s="198"/>
      <c r="AP25" s="198"/>
      <c r="AQ25" s="198" t="s">
        <v>41</v>
      </c>
      <c r="AR25" s="198"/>
      <c r="AS25" s="198"/>
      <c r="AT25" s="198"/>
      <c r="AU25" s="198"/>
      <c r="AV25" s="201">
        <f>AV23+AV24</f>
        <v>5000</v>
      </c>
      <c r="AW25" s="201"/>
      <c r="AX25" s="201"/>
      <c r="AY25" s="201"/>
      <c r="AZ25" s="201"/>
      <c r="BA25" s="201"/>
      <c r="BB25" s="198" t="s">
        <v>41</v>
      </c>
      <c r="BC25" s="198"/>
      <c r="BD25" s="198"/>
      <c r="BE25" s="198"/>
      <c r="BF25" s="198"/>
      <c r="BG25" s="198"/>
      <c r="BH25" s="198" t="s">
        <v>41</v>
      </c>
      <c r="BI25" s="198"/>
      <c r="BJ25" s="198"/>
      <c r="BK25" s="198"/>
      <c r="BL25" s="198"/>
      <c r="BM25" s="198"/>
      <c r="BN25" s="198" t="s">
        <v>41</v>
      </c>
      <c r="BO25" s="198"/>
      <c r="BP25" s="198"/>
      <c r="BQ25" s="198"/>
      <c r="BR25" s="198"/>
      <c r="BS25" s="199"/>
      <c r="BT25" s="199"/>
      <c r="BU25" s="199"/>
      <c r="BV25" s="199"/>
      <c r="BW25" s="199"/>
      <c r="BX25" s="199"/>
      <c r="BY25" s="198" t="s">
        <v>41</v>
      </c>
      <c r="BZ25" s="198"/>
      <c r="CA25" s="198"/>
      <c r="CB25" s="198"/>
      <c r="CC25" s="198"/>
      <c r="CD25" s="198"/>
      <c r="CE25" s="198" t="s">
        <v>41</v>
      </c>
      <c r="CF25" s="198"/>
      <c r="CG25" s="198"/>
      <c r="CH25" s="198"/>
      <c r="CI25" s="198"/>
      <c r="CJ25" s="198"/>
      <c r="CK25" s="198" t="s">
        <v>41</v>
      </c>
      <c r="CL25" s="198"/>
      <c r="CM25" s="198"/>
      <c r="CN25" s="198"/>
      <c r="CO25" s="198"/>
      <c r="CP25" s="206"/>
      <c r="CQ25" s="206"/>
      <c r="CR25" s="206"/>
      <c r="CS25" s="206"/>
      <c r="CT25" s="206"/>
      <c r="CU25" s="206"/>
    </row>
  </sheetData>
  <sheetProtection selectLockedCells="1" selectUnlockedCells="1"/>
  <mergeCells count="197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BD8:BH8"/>
    <mergeCell ref="BI8:BU8"/>
    <mergeCell ref="BV8:CH8"/>
    <mergeCell ref="CI8:CU8"/>
    <mergeCell ref="BD9:BH9"/>
    <mergeCell ref="BI9:BU9"/>
    <mergeCell ref="BV9:CH9"/>
    <mergeCell ref="CI9:CU9"/>
    <mergeCell ref="BD10:BH10"/>
    <mergeCell ref="BI10:BU10"/>
    <mergeCell ref="BV10:CH10"/>
    <mergeCell ref="CI10:CU10"/>
    <mergeCell ref="A14:U14"/>
    <mergeCell ref="V14:Y14"/>
    <mergeCell ref="Z14:AD14"/>
    <mergeCell ref="AE14:BA14"/>
    <mergeCell ref="BB14:BX14"/>
    <mergeCell ref="BY14:CU14"/>
    <mergeCell ref="A15:U15"/>
    <mergeCell ref="V15:Y15"/>
    <mergeCell ref="Z15:AD15"/>
    <mergeCell ref="AE15:BA15"/>
    <mergeCell ref="BB15:BX15"/>
    <mergeCell ref="BY15:CU15"/>
    <mergeCell ref="CP16:CU16"/>
    <mergeCell ref="A17:U17"/>
    <mergeCell ref="V17:Y17"/>
    <mergeCell ref="Z17:AD17"/>
    <mergeCell ref="AE17:AJ17"/>
    <mergeCell ref="AK17:AP17"/>
    <mergeCell ref="AQ17:AU17"/>
    <mergeCell ref="AV17:BA17"/>
    <mergeCell ref="BB17:BG17"/>
    <mergeCell ref="BH17:BM17"/>
    <mergeCell ref="BN17:BR17"/>
    <mergeCell ref="BS17:BX17"/>
    <mergeCell ref="BY17:CD17"/>
    <mergeCell ref="CE17:CJ17"/>
    <mergeCell ref="CK17:CO17"/>
    <mergeCell ref="CP17:CU17"/>
    <mergeCell ref="A16:U16"/>
    <mergeCell ref="V16:Y16"/>
    <mergeCell ref="Z16:AD16"/>
    <mergeCell ref="AE16:AJ16"/>
    <mergeCell ref="AK16:AP16"/>
    <mergeCell ref="AQ16:AU16"/>
    <mergeCell ref="AV16:BA16"/>
    <mergeCell ref="BB16:BG16"/>
    <mergeCell ref="BH18:BM18"/>
    <mergeCell ref="BN16:BR16"/>
    <mergeCell ref="BS16:BX16"/>
    <mergeCell ref="BY16:CD16"/>
    <mergeCell ref="CE16:CJ16"/>
    <mergeCell ref="CK16:CO16"/>
    <mergeCell ref="BH16:BM16"/>
    <mergeCell ref="BY18:CD18"/>
    <mergeCell ref="CE18:CJ18"/>
    <mergeCell ref="CK18:CO18"/>
    <mergeCell ref="CP18:CU18"/>
    <mergeCell ref="A19:U19"/>
    <mergeCell ref="V19:Y19"/>
    <mergeCell ref="Z19:AD19"/>
    <mergeCell ref="AE19:AJ19"/>
    <mergeCell ref="AK19:AP19"/>
    <mergeCell ref="AQ19:AU19"/>
    <mergeCell ref="AV19:BA19"/>
    <mergeCell ref="BB19:BG19"/>
    <mergeCell ref="BH19:BM19"/>
    <mergeCell ref="BN19:BR19"/>
    <mergeCell ref="BS19:BX19"/>
    <mergeCell ref="BY19:CD19"/>
    <mergeCell ref="CE19:CJ19"/>
    <mergeCell ref="CK19:CO19"/>
    <mergeCell ref="CP19:CU19"/>
    <mergeCell ref="A18:U18"/>
    <mergeCell ref="V18:Y18"/>
    <mergeCell ref="Z18:AD18"/>
    <mergeCell ref="AE18:AJ18"/>
    <mergeCell ref="AK18:AP18"/>
    <mergeCell ref="AQ18:AU18"/>
    <mergeCell ref="AV18:BA18"/>
    <mergeCell ref="BB18:BG18"/>
    <mergeCell ref="CP20:CU20"/>
    <mergeCell ref="A21:U21"/>
    <mergeCell ref="V21:Y21"/>
    <mergeCell ref="Z21:AD21"/>
    <mergeCell ref="AE21:AJ21"/>
    <mergeCell ref="AK21:AP21"/>
    <mergeCell ref="AQ21:AU21"/>
    <mergeCell ref="AV21:BA21"/>
    <mergeCell ref="BB21:BG21"/>
    <mergeCell ref="BH21:BM21"/>
    <mergeCell ref="BN21:BR21"/>
    <mergeCell ref="BS21:BX21"/>
    <mergeCell ref="BY21:CD21"/>
    <mergeCell ref="CE21:CJ21"/>
    <mergeCell ref="CK21:CO21"/>
    <mergeCell ref="CP21:CU21"/>
    <mergeCell ref="A20:U20"/>
    <mergeCell ref="V20:Y20"/>
    <mergeCell ref="Z20:AD20"/>
    <mergeCell ref="AE20:AJ20"/>
    <mergeCell ref="AK20:AP20"/>
    <mergeCell ref="AQ20:AU20"/>
    <mergeCell ref="AV20:BA20"/>
    <mergeCell ref="BB20:BG20"/>
    <mergeCell ref="CP22:CU22"/>
    <mergeCell ref="A23:U23"/>
    <mergeCell ref="V23:Y23"/>
    <mergeCell ref="Z23:AD23"/>
    <mergeCell ref="AE23:AJ23"/>
    <mergeCell ref="AK23:AP23"/>
    <mergeCell ref="AQ23:AU23"/>
    <mergeCell ref="AV23:BA23"/>
    <mergeCell ref="BB23:BG23"/>
    <mergeCell ref="BH23:BM23"/>
    <mergeCell ref="BN23:BR23"/>
    <mergeCell ref="BS23:BX23"/>
    <mergeCell ref="BY23:CD23"/>
    <mergeCell ref="CE23:CJ23"/>
    <mergeCell ref="CK23:CO23"/>
    <mergeCell ref="CP23:CU23"/>
    <mergeCell ref="A22:U22"/>
    <mergeCell ref="V22:Y22"/>
    <mergeCell ref="Z22:AD22"/>
    <mergeCell ref="AE22:AJ22"/>
    <mergeCell ref="AK22:AP22"/>
    <mergeCell ref="AQ22:AU22"/>
    <mergeCell ref="AV22:BA22"/>
    <mergeCell ref="BB22:BG22"/>
    <mergeCell ref="CP24:CU24"/>
    <mergeCell ref="V25:Y25"/>
    <mergeCell ref="Z25:AD25"/>
    <mergeCell ref="AE25:AJ25"/>
    <mergeCell ref="AK25:AP25"/>
    <mergeCell ref="AQ25:AU25"/>
    <mergeCell ref="AV25:BA25"/>
    <mergeCell ref="BB25:BG25"/>
    <mergeCell ref="AV24:BA24"/>
    <mergeCell ref="BB24:BG24"/>
    <mergeCell ref="CP25:CU25"/>
    <mergeCell ref="BH24:BM24"/>
    <mergeCell ref="BN24:BR24"/>
    <mergeCell ref="BS24:BX24"/>
    <mergeCell ref="BY24:CD24"/>
    <mergeCell ref="V24:Y24"/>
    <mergeCell ref="Z24:AD24"/>
    <mergeCell ref="AE24:AJ24"/>
    <mergeCell ref="AK24:AP24"/>
    <mergeCell ref="AQ24:AU24"/>
    <mergeCell ref="A8:BC9"/>
    <mergeCell ref="BH25:BM25"/>
    <mergeCell ref="BN25:BR25"/>
    <mergeCell ref="BS25:BX25"/>
    <mergeCell ref="BY25:CD25"/>
    <mergeCell ref="CE25:CJ25"/>
    <mergeCell ref="CK25:CO25"/>
    <mergeCell ref="CE24:CJ24"/>
    <mergeCell ref="CK24:CO24"/>
    <mergeCell ref="A24:U24"/>
    <mergeCell ref="BN22:BR22"/>
    <mergeCell ref="BS22:BX22"/>
    <mergeCell ref="BY22:CD22"/>
    <mergeCell ref="CE22:CJ22"/>
    <mergeCell ref="CK22:CO22"/>
    <mergeCell ref="BH22:BM22"/>
    <mergeCell ref="BN20:BR20"/>
    <mergeCell ref="BS20:BX20"/>
    <mergeCell ref="BY20:CD20"/>
    <mergeCell ref="CE20:CJ20"/>
    <mergeCell ref="CK20:CO20"/>
    <mergeCell ref="BH20:BM20"/>
    <mergeCell ref="BN18:BR18"/>
    <mergeCell ref="BS18:BX18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3"/>
  <sheetViews>
    <sheetView zoomScale="120" zoomScaleNormal="120" workbookViewId="0">
      <selection activeCell="BI18" sqref="BI18:CU21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thickBot="1" x14ac:dyDescent="0.25">
      <c r="A8" s="99">
        <v>774220507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10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BI27</f>
        <v>5000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 t="s">
        <v>63</v>
      </c>
      <c r="BD9" s="77"/>
      <c r="BE9" s="77"/>
      <c r="BF9" s="77"/>
      <c r="BG9" s="77"/>
      <c r="BH9" s="77"/>
      <c r="BI9" s="162">
        <f>BI28</f>
        <v>0</v>
      </c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thickBo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79"/>
      <c r="BG10" s="79"/>
      <c r="BH10" s="79"/>
      <c r="BI10" s="158">
        <f>BI8+BI9</f>
        <v>5000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s="2" customFormat="1" ht="11.2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99" s="15" customFormat="1" ht="11.25" x14ac:dyDescent="0.2">
      <c r="A12" s="39" t="s">
        <v>195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</row>
    <row r="13" spans="1:99" s="2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6" spans="1:99" x14ac:dyDescent="0.2">
      <c r="A16" s="13" t="s">
        <v>475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8" spans="1:99" x14ac:dyDescent="0.2">
      <c r="A18" s="63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 t="s">
        <v>20</v>
      </c>
      <c r="BE18" s="64"/>
      <c r="BF18" s="64"/>
      <c r="BG18" s="64"/>
      <c r="BH18" s="64"/>
      <c r="BI18" s="65" t="s">
        <v>21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 t="s">
        <v>22</v>
      </c>
      <c r="BE19" s="58"/>
      <c r="BF19" s="58"/>
      <c r="BG19" s="58"/>
      <c r="BH19" s="58"/>
      <c r="BI19" s="58" t="s">
        <v>603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604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60" t="s">
        <v>658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24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25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 t="s">
        <v>26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27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 t="s">
        <v>28</v>
      </c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 t="s">
        <v>28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>
        <v>3</v>
      </c>
      <c r="BE22" s="55"/>
      <c r="BF22" s="55"/>
      <c r="BG22" s="55"/>
      <c r="BH22" s="55"/>
      <c r="BI22" s="55">
        <v>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v>5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>
        <v>6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 x14ac:dyDescent="0.25">
      <c r="A23" s="44" t="s">
        <v>72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51" t="s">
        <v>62</v>
      </c>
      <c r="BE23" s="51"/>
      <c r="BF23" s="51"/>
      <c r="BG23" s="51"/>
      <c r="BH23" s="5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x14ac:dyDescent="0.2">
      <c r="A24" s="50" t="s">
        <v>468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51"/>
      <c r="BF24" s="51"/>
      <c r="BG24" s="51"/>
      <c r="BH24" s="5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15" customHeight="1" x14ac:dyDescent="0.2">
      <c r="A25" s="111" t="s">
        <v>466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4"/>
      <c r="BD25" s="96" t="s">
        <v>63</v>
      </c>
      <c r="BE25" s="97"/>
      <c r="BF25" s="97"/>
      <c r="BG25" s="97"/>
      <c r="BH25" s="77"/>
      <c r="BI25" s="93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8"/>
      <c r="BV25" s="93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8"/>
      <c r="CI25" s="93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5"/>
    </row>
    <row r="26" spans="1:99" ht="15" customHeight="1" x14ac:dyDescent="0.2">
      <c r="A26" s="40" t="s">
        <v>469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 t="s">
        <v>74</v>
      </c>
      <c r="BE26" s="41"/>
      <c r="BF26" s="41"/>
      <c r="BG26" s="41"/>
      <c r="BH26" s="41"/>
      <c r="BI26" s="103">
        <f>BI28+BI27</f>
        <v>5000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111" t="s">
        <v>648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4"/>
      <c r="BD27" s="96" t="s">
        <v>75</v>
      </c>
      <c r="BE27" s="97"/>
      <c r="BF27" s="97"/>
      <c r="BG27" s="97"/>
      <c r="BH27" s="77"/>
      <c r="BI27" s="159">
        <f>'премии и гранты'!BI8:BU8</f>
        <v>5000</v>
      </c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8"/>
      <c r="BV27" s="93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8"/>
      <c r="CI27" s="93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" customHeight="1" x14ac:dyDescent="0.2">
      <c r="A28" s="111" t="s">
        <v>647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4"/>
      <c r="BD28" s="96" t="s">
        <v>75</v>
      </c>
      <c r="BE28" s="97"/>
      <c r="BF28" s="97"/>
      <c r="BG28" s="97"/>
      <c r="BH28" s="77"/>
      <c r="BI28" s="159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8"/>
      <c r="BV28" s="93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8"/>
      <c r="CI28" s="93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" customHeight="1" x14ac:dyDescent="0.2">
      <c r="A29" s="40" t="s">
        <v>73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 t="s">
        <v>76</v>
      </c>
      <c r="BE29" s="41"/>
      <c r="BF29" s="41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s="2" customFormat="1" ht="30" customHeight="1" x14ac:dyDescent="0.2">
      <c r="A30" s="191" t="s">
        <v>476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41" t="s">
        <v>464</v>
      </c>
      <c r="BE30" s="41"/>
      <c r="BF30" s="41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3.5" thickBo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84" t="s">
        <v>465</v>
      </c>
      <c r="BE31" s="84"/>
      <c r="BF31" s="84"/>
      <c r="BG31" s="84"/>
      <c r="BH31" s="84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</row>
    <row r="32" spans="1:99" s="15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  <row r="33" spans="1:99" s="2" customFormat="1" ht="11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</row>
  </sheetData>
  <sheetProtection selectLockedCells="1" selectUnlockedCells="1"/>
  <mergeCells count="112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2:CU13"/>
    <mergeCell ref="A18:BC18"/>
    <mergeCell ref="BD18:BH18"/>
    <mergeCell ref="B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4"/>
    <mergeCell ref="BI23:BU24"/>
    <mergeCell ref="BV23:CH24"/>
    <mergeCell ref="CI23:CU24"/>
    <mergeCell ref="CI27:CU27"/>
    <mergeCell ref="A24:BC24"/>
    <mergeCell ref="A25:BC25"/>
    <mergeCell ref="BD25:BH25"/>
    <mergeCell ref="BI25:BU25"/>
    <mergeCell ref="BV25:CH25"/>
    <mergeCell ref="CI25:CU25"/>
    <mergeCell ref="CI29:CU29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A28:BC28"/>
    <mergeCell ref="BD28:BH28"/>
    <mergeCell ref="BI28:BU28"/>
    <mergeCell ref="BV28:CH28"/>
    <mergeCell ref="CI28:CU28"/>
    <mergeCell ref="A29:BC29"/>
    <mergeCell ref="BD29:BH29"/>
    <mergeCell ref="BI29:BU29"/>
    <mergeCell ref="BV29:CH29"/>
    <mergeCell ref="A32:CU33"/>
    <mergeCell ref="A30:BC30"/>
    <mergeCell ref="BD30:BH30"/>
    <mergeCell ref="BI30:BU30"/>
    <mergeCell ref="BV30:CH30"/>
    <mergeCell ref="CI30:CU30"/>
    <mergeCell ref="A31:BC31"/>
    <mergeCell ref="BD31:BH31"/>
    <mergeCell ref="BI31:BU31"/>
    <mergeCell ref="BV31:CH31"/>
    <mergeCell ref="CI31:CU31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0"/>
  <sheetViews>
    <sheetView zoomScale="120" zoomScaleNormal="120" workbookViewId="0">
      <selection activeCell="BI16" sqref="BI16:CU1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188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189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100" t="s">
        <v>190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41" t="s">
        <v>33</v>
      </c>
      <c r="BE23" s="41"/>
      <c r="BF23" s="41"/>
      <c r="BG23" s="41"/>
      <c r="BH23" s="41"/>
      <c r="BI23" s="103">
        <f>'распределение 360'!BI10:BU10</f>
        <v>85370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 x14ac:dyDescent="0.2">
      <c r="A24" s="99" t="s">
        <v>36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99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37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1" t="s">
        <v>191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45" t="s">
        <v>38</v>
      </c>
      <c r="BE26" s="45"/>
      <c r="BF26" s="45"/>
      <c r="BG26" s="45"/>
      <c r="BH26" s="45"/>
      <c r="BI26" s="158">
        <f>BI21+BI22+BI23+BI24+BI25</f>
        <v>85370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x14ac:dyDescent="0.2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45"/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s="2" customFormat="1" ht="11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99" s="15" customFormat="1" ht="12.75" customHeight="1" x14ac:dyDescent="0.2">
      <c r="A29" s="15" t="s">
        <v>192</v>
      </c>
    </row>
    <row r="30" spans="1:9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</sheetData>
  <sheetProtection selectLockedCells="1" selectUnlockedCells="1"/>
  <mergeCells count="72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5"/>
  <sheetViews>
    <sheetView zoomScale="120" zoomScaleNormal="120" workbookViewId="0">
      <selection activeCell="CN27" sqref="CN27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193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3.5" thickBot="1" x14ac:dyDescent="0.25">
      <c r="A8" s="104">
        <v>547230532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51" t="s">
        <v>30</v>
      </c>
      <c r="BE8" s="51"/>
      <c r="BF8" s="51"/>
      <c r="BG8" s="51"/>
      <c r="BH8" s="51"/>
      <c r="BI8" s="162">
        <f>AV23</f>
        <v>85370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99">
        <v>547230531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41"/>
      <c r="BE9" s="41"/>
      <c r="BF9" s="41"/>
      <c r="BG9" s="41"/>
      <c r="BH9" s="41"/>
      <c r="BI9" s="162">
        <f>AV24</f>
        <v>0</v>
      </c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thickBot="1" x14ac:dyDescent="0.25">
      <c r="BC10" s="18" t="s">
        <v>54</v>
      </c>
      <c r="BD10" s="84" t="s">
        <v>38</v>
      </c>
      <c r="BE10" s="84"/>
      <c r="BF10" s="84"/>
      <c r="BG10" s="84"/>
      <c r="BH10" s="84"/>
      <c r="BI10" s="158">
        <f>BI8+BI9</f>
        <v>85370</v>
      </c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2" spans="1:99" x14ac:dyDescent="0.2">
      <c r="A12" s="13" t="s">
        <v>194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15" customHeight="1" x14ac:dyDescent="0.2"/>
    <row r="14" spans="1:99" x14ac:dyDescent="0.2">
      <c r="A14" s="63" t="s">
        <v>64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 t="s">
        <v>20</v>
      </c>
      <c r="W14" s="64"/>
      <c r="X14" s="64"/>
      <c r="Y14" s="64"/>
      <c r="Z14" s="64" t="s">
        <v>182</v>
      </c>
      <c r="AA14" s="64"/>
      <c r="AB14" s="64"/>
      <c r="AC14" s="64"/>
      <c r="AD14" s="64"/>
      <c r="AE14" s="64" t="s">
        <v>602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 t="s">
        <v>603</v>
      </c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0" t="s">
        <v>604</v>
      </c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</row>
    <row r="15" spans="1:99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 t="s">
        <v>22</v>
      </c>
      <c r="W15" s="58"/>
      <c r="X15" s="58"/>
      <c r="Y15" s="58"/>
      <c r="Z15" s="58" t="s">
        <v>183</v>
      </c>
      <c r="AA15" s="58"/>
      <c r="AB15" s="58"/>
      <c r="AC15" s="58"/>
      <c r="AD15" s="58"/>
      <c r="AE15" s="91" t="s">
        <v>46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 t="s">
        <v>47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2" t="s">
        <v>48</v>
      </c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</row>
    <row r="16" spans="1:99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58"/>
      <c r="X16" s="58"/>
      <c r="Y16" s="58"/>
      <c r="Z16" s="58" t="s">
        <v>163</v>
      </c>
      <c r="AA16" s="58"/>
      <c r="AB16" s="58"/>
      <c r="AC16" s="58"/>
      <c r="AD16" s="58"/>
      <c r="AE16" s="58" t="s">
        <v>158</v>
      </c>
      <c r="AF16" s="58"/>
      <c r="AG16" s="58"/>
      <c r="AH16" s="58"/>
      <c r="AI16" s="58"/>
      <c r="AJ16" s="58"/>
      <c r="AK16" s="58" t="s">
        <v>159</v>
      </c>
      <c r="AL16" s="58"/>
      <c r="AM16" s="58"/>
      <c r="AN16" s="58"/>
      <c r="AO16" s="58"/>
      <c r="AP16" s="58"/>
      <c r="AQ16" s="58" t="s">
        <v>160</v>
      </c>
      <c r="AR16" s="58"/>
      <c r="AS16" s="58"/>
      <c r="AT16" s="58"/>
      <c r="AU16" s="58"/>
      <c r="AV16" s="64" t="s">
        <v>49</v>
      </c>
      <c r="AW16" s="64"/>
      <c r="AX16" s="64"/>
      <c r="AY16" s="64"/>
      <c r="AZ16" s="64"/>
      <c r="BA16" s="64"/>
      <c r="BB16" s="58" t="s">
        <v>158</v>
      </c>
      <c r="BC16" s="58"/>
      <c r="BD16" s="58"/>
      <c r="BE16" s="58"/>
      <c r="BF16" s="58"/>
      <c r="BG16" s="58"/>
      <c r="BH16" s="58" t="s">
        <v>159</v>
      </c>
      <c r="BI16" s="58"/>
      <c r="BJ16" s="58"/>
      <c r="BK16" s="58"/>
      <c r="BL16" s="58"/>
      <c r="BM16" s="58"/>
      <c r="BN16" s="58" t="s">
        <v>160</v>
      </c>
      <c r="BO16" s="58"/>
      <c r="BP16" s="58"/>
      <c r="BQ16" s="58"/>
      <c r="BR16" s="58"/>
      <c r="BS16" s="64" t="s">
        <v>49</v>
      </c>
      <c r="BT16" s="64"/>
      <c r="BU16" s="64"/>
      <c r="BV16" s="64"/>
      <c r="BW16" s="64"/>
      <c r="BX16" s="64"/>
      <c r="BY16" s="58" t="s">
        <v>158</v>
      </c>
      <c r="BZ16" s="58"/>
      <c r="CA16" s="58"/>
      <c r="CB16" s="58"/>
      <c r="CC16" s="58"/>
      <c r="CD16" s="58"/>
      <c r="CE16" s="58" t="s">
        <v>159</v>
      </c>
      <c r="CF16" s="58"/>
      <c r="CG16" s="58"/>
      <c r="CH16" s="58"/>
      <c r="CI16" s="58"/>
      <c r="CJ16" s="58"/>
      <c r="CK16" s="58" t="s">
        <v>160</v>
      </c>
      <c r="CL16" s="58"/>
      <c r="CM16" s="58"/>
      <c r="CN16" s="58"/>
      <c r="CO16" s="58"/>
      <c r="CP16" s="60" t="s">
        <v>49</v>
      </c>
      <c r="CQ16" s="60"/>
      <c r="CR16" s="60"/>
      <c r="CS16" s="60"/>
      <c r="CT16" s="60"/>
      <c r="CU16" s="60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58"/>
      <c r="X17" s="58"/>
      <c r="Y17" s="58"/>
      <c r="Z17" s="58" t="s">
        <v>165</v>
      </c>
      <c r="AA17" s="58"/>
      <c r="AB17" s="58"/>
      <c r="AC17" s="58"/>
      <c r="AD17" s="58"/>
      <c r="AE17" s="58" t="s">
        <v>65</v>
      </c>
      <c r="AF17" s="58"/>
      <c r="AG17" s="58"/>
      <c r="AH17" s="58"/>
      <c r="AI17" s="58"/>
      <c r="AJ17" s="58"/>
      <c r="AK17" s="58" t="s">
        <v>161</v>
      </c>
      <c r="AL17" s="58"/>
      <c r="AM17" s="58"/>
      <c r="AN17" s="58"/>
      <c r="AO17" s="58"/>
      <c r="AP17" s="58"/>
      <c r="AQ17" s="58" t="s">
        <v>162</v>
      </c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 t="s">
        <v>65</v>
      </c>
      <c r="BC17" s="58"/>
      <c r="BD17" s="58"/>
      <c r="BE17" s="58"/>
      <c r="BF17" s="58"/>
      <c r="BG17" s="58"/>
      <c r="BH17" s="58" t="s">
        <v>161</v>
      </c>
      <c r="BI17" s="58"/>
      <c r="BJ17" s="58"/>
      <c r="BK17" s="58"/>
      <c r="BL17" s="58"/>
      <c r="BM17" s="58"/>
      <c r="BN17" s="58" t="s">
        <v>162</v>
      </c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 t="s">
        <v>65</v>
      </c>
      <c r="BZ17" s="58"/>
      <c r="CA17" s="58"/>
      <c r="CB17" s="58"/>
      <c r="CC17" s="58"/>
      <c r="CD17" s="58"/>
      <c r="CE17" s="58" t="s">
        <v>161</v>
      </c>
      <c r="CF17" s="58"/>
      <c r="CG17" s="58"/>
      <c r="CH17" s="58"/>
      <c r="CI17" s="58"/>
      <c r="CJ17" s="58"/>
      <c r="CK17" s="58" t="s">
        <v>162</v>
      </c>
      <c r="CL17" s="58"/>
      <c r="CM17" s="58"/>
      <c r="CN17" s="58"/>
      <c r="CO17" s="58"/>
      <c r="CP17" s="59"/>
      <c r="CQ17" s="59"/>
      <c r="CR17" s="59"/>
      <c r="CS17" s="59"/>
      <c r="CT17" s="59"/>
      <c r="CU17" s="59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58"/>
      <c r="X18" s="58"/>
      <c r="Y18" s="58"/>
      <c r="Z18" s="58" t="s">
        <v>67</v>
      </c>
      <c r="AA18" s="58"/>
      <c r="AB18" s="58"/>
      <c r="AC18" s="58"/>
      <c r="AD18" s="58"/>
      <c r="AE18" s="58" t="s">
        <v>67</v>
      </c>
      <c r="AF18" s="58"/>
      <c r="AG18" s="58"/>
      <c r="AH18" s="58"/>
      <c r="AI18" s="58"/>
      <c r="AJ18" s="58"/>
      <c r="AK18" s="58" t="s">
        <v>163</v>
      </c>
      <c r="AL18" s="58"/>
      <c r="AM18" s="58"/>
      <c r="AN18" s="58"/>
      <c r="AO18" s="58"/>
      <c r="AP18" s="58"/>
      <c r="AQ18" s="58" t="s">
        <v>157</v>
      </c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 t="s">
        <v>67</v>
      </c>
      <c r="BC18" s="58"/>
      <c r="BD18" s="58"/>
      <c r="BE18" s="58"/>
      <c r="BF18" s="58"/>
      <c r="BG18" s="58"/>
      <c r="BH18" s="58" t="s">
        <v>163</v>
      </c>
      <c r="BI18" s="58"/>
      <c r="BJ18" s="58"/>
      <c r="BK18" s="58"/>
      <c r="BL18" s="58"/>
      <c r="BM18" s="58"/>
      <c r="BN18" s="58" t="s">
        <v>157</v>
      </c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 t="s">
        <v>67</v>
      </c>
      <c r="BZ18" s="58"/>
      <c r="CA18" s="58"/>
      <c r="CB18" s="58"/>
      <c r="CC18" s="58"/>
      <c r="CD18" s="58"/>
      <c r="CE18" s="58" t="s">
        <v>163</v>
      </c>
      <c r="CF18" s="58"/>
      <c r="CG18" s="58"/>
      <c r="CH18" s="58"/>
      <c r="CI18" s="58"/>
      <c r="CJ18" s="58"/>
      <c r="CK18" s="58" t="s">
        <v>157</v>
      </c>
      <c r="CL18" s="58"/>
      <c r="CM18" s="58"/>
      <c r="CN18" s="58"/>
      <c r="CO18" s="58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8"/>
      <c r="AE19" s="58" t="s">
        <v>164</v>
      </c>
      <c r="AF19" s="58"/>
      <c r="AG19" s="58"/>
      <c r="AH19" s="58"/>
      <c r="AI19" s="58"/>
      <c r="AJ19" s="58"/>
      <c r="AK19" s="58" t="s">
        <v>165</v>
      </c>
      <c r="AL19" s="58"/>
      <c r="AM19" s="58"/>
      <c r="AN19" s="58"/>
      <c r="AO19" s="58"/>
      <c r="AP19" s="58"/>
      <c r="AQ19" s="58" t="s">
        <v>166</v>
      </c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 t="s">
        <v>164</v>
      </c>
      <c r="BC19" s="58"/>
      <c r="BD19" s="58"/>
      <c r="BE19" s="58"/>
      <c r="BF19" s="58"/>
      <c r="BG19" s="58"/>
      <c r="BH19" s="58" t="s">
        <v>165</v>
      </c>
      <c r="BI19" s="58"/>
      <c r="BJ19" s="58"/>
      <c r="BK19" s="58"/>
      <c r="BL19" s="58"/>
      <c r="BM19" s="58"/>
      <c r="BN19" s="58" t="s">
        <v>166</v>
      </c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 t="s">
        <v>164</v>
      </c>
      <c r="BZ19" s="58"/>
      <c r="CA19" s="58"/>
      <c r="CB19" s="58"/>
      <c r="CC19" s="58"/>
      <c r="CD19" s="58"/>
      <c r="CE19" s="58" t="s">
        <v>165</v>
      </c>
      <c r="CF19" s="58"/>
      <c r="CG19" s="58"/>
      <c r="CH19" s="58"/>
      <c r="CI19" s="58"/>
      <c r="CJ19" s="58"/>
      <c r="CK19" s="58" t="s">
        <v>166</v>
      </c>
      <c r="CL19" s="58"/>
      <c r="CM19" s="58"/>
      <c r="CN19" s="58"/>
      <c r="CO19" s="58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 t="s">
        <v>167</v>
      </c>
      <c r="AF20" s="58"/>
      <c r="AG20" s="58"/>
      <c r="AH20" s="58"/>
      <c r="AI20" s="58"/>
      <c r="AJ20" s="58"/>
      <c r="AK20" s="58" t="s">
        <v>168</v>
      </c>
      <c r="AL20" s="58"/>
      <c r="AM20" s="58"/>
      <c r="AN20" s="58"/>
      <c r="AO20" s="58"/>
      <c r="AP20" s="58"/>
      <c r="AQ20" s="58" t="s">
        <v>169</v>
      </c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 t="s">
        <v>167</v>
      </c>
      <c r="BC20" s="58"/>
      <c r="BD20" s="58"/>
      <c r="BE20" s="58"/>
      <c r="BF20" s="58"/>
      <c r="BG20" s="58"/>
      <c r="BH20" s="58" t="s">
        <v>168</v>
      </c>
      <c r="BI20" s="58"/>
      <c r="BJ20" s="58"/>
      <c r="BK20" s="58"/>
      <c r="BL20" s="58"/>
      <c r="BM20" s="58"/>
      <c r="BN20" s="58" t="s">
        <v>169</v>
      </c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 t="s">
        <v>167</v>
      </c>
      <c r="BZ20" s="58"/>
      <c r="CA20" s="58"/>
      <c r="CB20" s="58"/>
      <c r="CC20" s="58"/>
      <c r="CD20" s="58"/>
      <c r="CE20" s="58" t="s">
        <v>168</v>
      </c>
      <c r="CF20" s="58"/>
      <c r="CG20" s="58"/>
      <c r="CH20" s="58"/>
      <c r="CI20" s="58"/>
      <c r="CJ20" s="58"/>
      <c r="CK20" s="58" t="s">
        <v>169</v>
      </c>
      <c r="CL20" s="58"/>
      <c r="CM20" s="58"/>
      <c r="CN20" s="58"/>
      <c r="CO20" s="58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8"/>
      <c r="X21" s="58"/>
      <c r="Y21" s="58"/>
      <c r="Z21" s="91"/>
      <c r="AA21" s="91"/>
      <c r="AB21" s="91"/>
      <c r="AC21" s="91"/>
      <c r="AD21" s="91"/>
      <c r="AE21" s="58"/>
      <c r="AF21" s="58"/>
      <c r="AG21" s="58"/>
      <c r="AH21" s="58"/>
      <c r="AI21" s="58"/>
      <c r="AJ21" s="58"/>
      <c r="AK21" s="58" t="s">
        <v>170</v>
      </c>
      <c r="AL21" s="58"/>
      <c r="AM21" s="58"/>
      <c r="AN21" s="58"/>
      <c r="AO21" s="58"/>
      <c r="AP21" s="58"/>
      <c r="AQ21" s="58" t="s">
        <v>171</v>
      </c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 t="s">
        <v>170</v>
      </c>
      <c r="BI21" s="58"/>
      <c r="BJ21" s="58"/>
      <c r="BK21" s="58"/>
      <c r="BL21" s="58"/>
      <c r="BM21" s="58"/>
      <c r="BN21" s="58" t="s">
        <v>171</v>
      </c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 t="s">
        <v>170</v>
      </c>
      <c r="CF21" s="58"/>
      <c r="CG21" s="58"/>
      <c r="CH21" s="58"/>
      <c r="CI21" s="58"/>
      <c r="CJ21" s="58"/>
      <c r="CK21" s="58" t="s">
        <v>171</v>
      </c>
      <c r="CL21" s="58"/>
      <c r="CM21" s="58"/>
      <c r="CN21" s="58"/>
      <c r="CO21" s="58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>
        <v>2</v>
      </c>
      <c r="W22" s="55"/>
      <c r="X22" s="55"/>
      <c r="Y22" s="55"/>
      <c r="Z22" s="55">
        <v>3</v>
      </c>
      <c r="AA22" s="55"/>
      <c r="AB22" s="55"/>
      <c r="AC22" s="55"/>
      <c r="AD22" s="55"/>
      <c r="AE22" s="55">
        <v>4</v>
      </c>
      <c r="AF22" s="55"/>
      <c r="AG22" s="55"/>
      <c r="AH22" s="55"/>
      <c r="AI22" s="55"/>
      <c r="AJ22" s="55"/>
      <c r="AK22" s="55">
        <v>5</v>
      </c>
      <c r="AL22" s="55"/>
      <c r="AM22" s="55"/>
      <c r="AN22" s="55"/>
      <c r="AO22" s="55"/>
      <c r="AP22" s="55"/>
      <c r="AQ22" s="55">
        <v>6</v>
      </c>
      <c r="AR22" s="55"/>
      <c r="AS22" s="55"/>
      <c r="AT22" s="55"/>
      <c r="AU22" s="55"/>
      <c r="AV22" s="55">
        <v>7</v>
      </c>
      <c r="AW22" s="55"/>
      <c r="AX22" s="55"/>
      <c r="AY22" s="55"/>
      <c r="AZ22" s="55"/>
      <c r="BA22" s="55"/>
      <c r="BB22" s="55">
        <v>8</v>
      </c>
      <c r="BC22" s="55"/>
      <c r="BD22" s="55"/>
      <c r="BE22" s="55"/>
      <c r="BF22" s="55"/>
      <c r="BG22" s="55"/>
      <c r="BH22" s="55">
        <v>9</v>
      </c>
      <c r="BI22" s="55"/>
      <c r="BJ22" s="55"/>
      <c r="BK22" s="55"/>
      <c r="BL22" s="55"/>
      <c r="BM22" s="55"/>
      <c r="BN22" s="55">
        <v>10</v>
      </c>
      <c r="BO22" s="55"/>
      <c r="BP22" s="55"/>
      <c r="BQ22" s="55"/>
      <c r="BR22" s="55"/>
      <c r="BS22" s="55">
        <v>11</v>
      </c>
      <c r="BT22" s="55"/>
      <c r="BU22" s="55"/>
      <c r="BV22" s="55"/>
      <c r="BW22" s="55"/>
      <c r="BX22" s="55"/>
      <c r="BY22" s="55">
        <v>12</v>
      </c>
      <c r="BZ22" s="55"/>
      <c r="CA22" s="55"/>
      <c r="CB22" s="55"/>
      <c r="CC22" s="55"/>
      <c r="CD22" s="55"/>
      <c r="CE22" s="55">
        <v>13</v>
      </c>
      <c r="CF22" s="55"/>
      <c r="CG22" s="55"/>
      <c r="CH22" s="55"/>
      <c r="CI22" s="55"/>
      <c r="CJ22" s="55"/>
      <c r="CK22" s="55">
        <v>14</v>
      </c>
      <c r="CL22" s="55"/>
      <c r="CM22" s="55"/>
      <c r="CN22" s="55"/>
      <c r="CO22" s="55"/>
      <c r="CP22" s="56">
        <v>15</v>
      </c>
      <c r="CQ22" s="56"/>
      <c r="CR22" s="56"/>
      <c r="CS22" s="56"/>
      <c r="CT22" s="56"/>
      <c r="CU22" s="56"/>
    </row>
    <row r="23" spans="1:99" ht="15" customHeight="1" x14ac:dyDescent="0.2">
      <c r="A23" s="44">
        <v>547230532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209" t="s">
        <v>30</v>
      </c>
      <c r="W23" s="209"/>
      <c r="X23" s="209"/>
      <c r="Y23" s="209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>
        <v>85370</v>
      </c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1"/>
      <c r="CQ23" s="211"/>
      <c r="CR23" s="211"/>
      <c r="CS23" s="211"/>
      <c r="CT23" s="211"/>
      <c r="CU23" s="211"/>
    </row>
    <row r="24" spans="1:99" ht="15" customHeight="1" x14ac:dyDescent="0.2">
      <c r="A24" s="89">
        <v>547230531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41"/>
      <c r="W24" s="41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208"/>
      <c r="AV24" s="202">
        <v>0</v>
      </c>
      <c r="AW24" s="203"/>
      <c r="AX24" s="203"/>
      <c r="AY24" s="203"/>
      <c r="AZ24" s="203"/>
      <c r="BA24" s="204"/>
      <c r="BB24" s="205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207"/>
      <c r="BZ24" s="207"/>
      <c r="CA24" s="207"/>
      <c r="CB24" s="207"/>
      <c r="CC24" s="207"/>
      <c r="CD24" s="207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3"/>
      <c r="CQ24" s="43"/>
      <c r="CR24" s="43"/>
      <c r="CS24" s="43"/>
      <c r="CT24" s="43"/>
      <c r="CU24" s="43"/>
    </row>
    <row r="25" spans="1:99" ht="15" customHeight="1" thickBot="1" x14ac:dyDescent="0.25">
      <c r="U25" s="18" t="s">
        <v>40</v>
      </c>
      <c r="V25" s="200" t="s">
        <v>38</v>
      </c>
      <c r="W25" s="200"/>
      <c r="X25" s="200"/>
      <c r="Y25" s="200"/>
      <c r="Z25" s="198" t="s">
        <v>41</v>
      </c>
      <c r="AA25" s="198"/>
      <c r="AB25" s="198"/>
      <c r="AC25" s="198"/>
      <c r="AD25" s="198"/>
      <c r="AE25" s="198" t="s">
        <v>41</v>
      </c>
      <c r="AF25" s="198"/>
      <c r="AG25" s="198"/>
      <c r="AH25" s="198"/>
      <c r="AI25" s="198"/>
      <c r="AJ25" s="198"/>
      <c r="AK25" s="198" t="s">
        <v>41</v>
      </c>
      <c r="AL25" s="198"/>
      <c r="AM25" s="198"/>
      <c r="AN25" s="198"/>
      <c r="AO25" s="198"/>
      <c r="AP25" s="198"/>
      <c r="AQ25" s="198" t="s">
        <v>41</v>
      </c>
      <c r="AR25" s="198"/>
      <c r="AS25" s="198"/>
      <c r="AT25" s="198"/>
      <c r="AU25" s="198"/>
      <c r="AV25" s="201">
        <f>AV23+AV24</f>
        <v>85370</v>
      </c>
      <c r="AW25" s="201"/>
      <c r="AX25" s="201"/>
      <c r="AY25" s="201"/>
      <c r="AZ25" s="201"/>
      <c r="BA25" s="201"/>
      <c r="BB25" s="198" t="s">
        <v>41</v>
      </c>
      <c r="BC25" s="198"/>
      <c r="BD25" s="198"/>
      <c r="BE25" s="198"/>
      <c r="BF25" s="198"/>
      <c r="BG25" s="198"/>
      <c r="BH25" s="198" t="s">
        <v>41</v>
      </c>
      <c r="BI25" s="198"/>
      <c r="BJ25" s="198"/>
      <c r="BK25" s="198"/>
      <c r="BL25" s="198"/>
      <c r="BM25" s="198"/>
      <c r="BN25" s="198" t="s">
        <v>41</v>
      </c>
      <c r="BO25" s="198"/>
      <c r="BP25" s="198"/>
      <c r="BQ25" s="198"/>
      <c r="BR25" s="198"/>
      <c r="BS25" s="199"/>
      <c r="BT25" s="199"/>
      <c r="BU25" s="199"/>
      <c r="BV25" s="199"/>
      <c r="BW25" s="199"/>
      <c r="BX25" s="199"/>
      <c r="BY25" s="198" t="s">
        <v>41</v>
      </c>
      <c r="BZ25" s="198"/>
      <c r="CA25" s="198"/>
      <c r="CB25" s="198"/>
      <c r="CC25" s="198"/>
      <c r="CD25" s="198"/>
      <c r="CE25" s="198" t="s">
        <v>41</v>
      </c>
      <c r="CF25" s="198"/>
      <c r="CG25" s="198"/>
      <c r="CH25" s="198"/>
      <c r="CI25" s="198"/>
      <c r="CJ25" s="198"/>
      <c r="CK25" s="198" t="s">
        <v>41</v>
      </c>
      <c r="CL25" s="198"/>
      <c r="CM25" s="198"/>
      <c r="CN25" s="198"/>
      <c r="CO25" s="198"/>
      <c r="CP25" s="206"/>
      <c r="CQ25" s="206"/>
      <c r="CR25" s="206"/>
      <c r="CS25" s="206"/>
      <c r="CT25" s="206"/>
      <c r="CU25" s="206"/>
    </row>
  </sheetData>
  <sheetProtection selectLockedCells="1" selectUnlockedCells="1"/>
  <mergeCells count="198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BD10:BH10"/>
    <mergeCell ref="BI10:BU10"/>
    <mergeCell ref="BV10:CH10"/>
    <mergeCell ref="CI10:CU10"/>
    <mergeCell ref="A14:U14"/>
    <mergeCell ref="V14:Y14"/>
    <mergeCell ref="Z14:AD14"/>
    <mergeCell ref="AE14:BA14"/>
    <mergeCell ref="BB14:BX14"/>
    <mergeCell ref="BY14:CU14"/>
    <mergeCell ref="A15:U15"/>
    <mergeCell ref="V15:Y15"/>
    <mergeCell ref="Z15:AD15"/>
    <mergeCell ref="AE15:BA15"/>
    <mergeCell ref="BB15:BX15"/>
    <mergeCell ref="BY15:CU15"/>
    <mergeCell ref="A16:U16"/>
    <mergeCell ref="V16:Y16"/>
    <mergeCell ref="Z16:AD16"/>
    <mergeCell ref="AE16:AJ16"/>
    <mergeCell ref="AK16:AP16"/>
    <mergeCell ref="AQ16:AU16"/>
    <mergeCell ref="AV16:BA16"/>
    <mergeCell ref="BB16:BG16"/>
    <mergeCell ref="BH16:BM16"/>
    <mergeCell ref="BN16:BR16"/>
    <mergeCell ref="BS16:BX16"/>
    <mergeCell ref="BY16:CD16"/>
    <mergeCell ref="CE16:CJ16"/>
    <mergeCell ref="CK16:CO16"/>
    <mergeCell ref="CP16:CU16"/>
    <mergeCell ref="CE17:CJ17"/>
    <mergeCell ref="CK17:CO17"/>
    <mergeCell ref="CP17:CU17"/>
    <mergeCell ref="A18:U18"/>
    <mergeCell ref="V18:Y18"/>
    <mergeCell ref="Z18:AD18"/>
    <mergeCell ref="AE18:AJ18"/>
    <mergeCell ref="AK18:AP18"/>
    <mergeCell ref="AQ18:AU18"/>
    <mergeCell ref="AV18:BA18"/>
    <mergeCell ref="BB18:BG18"/>
    <mergeCell ref="BH18:BM18"/>
    <mergeCell ref="BN18:BR18"/>
    <mergeCell ref="BS18:BX18"/>
    <mergeCell ref="BY18:CD18"/>
    <mergeCell ref="CE18:CJ18"/>
    <mergeCell ref="CK18:CO18"/>
    <mergeCell ref="CP18:CU18"/>
    <mergeCell ref="A17:U17"/>
    <mergeCell ref="V17:Y17"/>
    <mergeCell ref="Z17:AD17"/>
    <mergeCell ref="AE17:AJ17"/>
    <mergeCell ref="AK17:AP17"/>
    <mergeCell ref="AQ17:AU17"/>
    <mergeCell ref="AV19:BA19"/>
    <mergeCell ref="BB19:BG19"/>
    <mergeCell ref="BH19:BM19"/>
    <mergeCell ref="BN17:BR17"/>
    <mergeCell ref="BS17:BX17"/>
    <mergeCell ref="BY17:CD17"/>
    <mergeCell ref="AV17:BA17"/>
    <mergeCell ref="BB17:BG17"/>
    <mergeCell ref="BH17:BM17"/>
    <mergeCell ref="BN19:BR19"/>
    <mergeCell ref="BS19:BX19"/>
    <mergeCell ref="BY19:CD19"/>
    <mergeCell ref="CE19:CJ19"/>
    <mergeCell ref="CK19:CO19"/>
    <mergeCell ref="CP19:CU19"/>
    <mergeCell ref="A20:U20"/>
    <mergeCell ref="V20:Y20"/>
    <mergeCell ref="Z20:AD20"/>
    <mergeCell ref="AE20:AJ20"/>
    <mergeCell ref="AK20:AP20"/>
    <mergeCell ref="AQ20:AU20"/>
    <mergeCell ref="AV20:BA20"/>
    <mergeCell ref="BB20:BG20"/>
    <mergeCell ref="BH20:BM20"/>
    <mergeCell ref="BN20:BR20"/>
    <mergeCell ref="BS20:BX20"/>
    <mergeCell ref="BY20:CD20"/>
    <mergeCell ref="CE20:CJ20"/>
    <mergeCell ref="CK20:CO20"/>
    <mergeCell ref="CP20:CU20"/>
    <mergeCell ref="A19:U19"/>
    <mergeCell ref="V19:Y19"/>
    <mergeCell ref="Z19:AD19"/>
    <mergeCell ref="AE19:AJ19"/>
    <mergeCell ref="AK19:AP19"/>
    <mergeCell ref="AQ19:AU19"/>
    <mergeCell ref="CE21:CJ21"/>
    <mergeCell ref="CK21:CO21"/>
    <mergeCell ref="CP21:CU21"/>
    <mergeCell ref="A22:U22"/>
    <mergeCell ref="V22:Y22"/>
    <mergeCell ref="Z22:AD22"/>
    <mergeCell ref="AE22:AJ22"/>
    <mergeCell ref="AK22:AP22"/>
    <mergeCell ref="AQ22:AU22"/>
    <mergeCell ref="AV22:BA22"/>
    <mergeCell ref="BB22:BG22"/>
    <mergeCell ref="BH22:BM22"/>
    <mergeCell ref="BN22:BR22"/>
    <mergeCell ref="BS22:BX22"/>
    <mergeCell ref="BY22:CD22"/>
    <mergeCell ref="CE22:CJ22"/>
    <mergeCell ref="CK22:CO22"/>
    <mergeCell ref="CP22:CU22"/>
    <mergeCell ref="A21:U21"/>
    <mergeCell ref="V21:Y21"/>
    <mergeCell ref="Z21:AD21"/>
    <mergeCell ref="AE21:AJ21"/>
    <mergeCell ref="AK21:AP21"/>
    <mergeCell ref="AQ21:AU21"/>
    <mergeCell ref="AV23:BA23"/>
    <mergeCell ref="BB23:BG23"/>
    <mergeCell ref="BH23:BM23"/>
    <mergeCell ref="BN21:BR21"/>
    <mergeCell ref="BS21:BX21"/>
    <mergeCell ref="BY21:CD21"/>
    <mergeCell ref="AV21:BA21"/>
    <mergeCell ref="BB21:BG21"/>
    <mergeCell ref="BH21:BM21"/>
    <mergeCell ref="BN23:BR23"/>
    <mergeCell ref="BS23:BX23"/>
    <mergeCell ref="BY23:CD23"/>
    <mergeCell ref="CE23:CJ23"/>
    <mergeCell ref="CK23:CO23"/>
    <mergeCell ref="CP23:CU23"/>
    <mergeCell ref="A24:U24"/>
    <mergeCell ref="V24:Y24"/>
    <mergeCell ref="Z24:AD24"/>
    <mergeCell ref="AE24:AJ24"/>
    <mergeCell ref="AK24:AP24"/>
    <mergeCell ref="AQ24:AU24"/>
    <mergeCell ref="AV24:BA24"/>
    <mergeCell ref="BB24:BG24"/>
    <mergeCell ref="BH24:BM24"/>
    <mergeCell ref="BN24:BR24"/>
    <mergeCell ref="BS24:BX24"/>
    <mergeCell ref="BY24:CD24"/>
    <mergeCell ref="CE24:CJ24"/>
    <mergeCell ref="CK24:CO24"/>
    <mergeCell ref="CP24:CU24"/>
    <mergeCell ref="A23:U23"/>
    <mergeCell ref="V23:Y23"/>
    <mergeCell ref="Z23:AD23"/>
    <mergeCell ref="AE23:AJ23"/>
    <mergeCell ref="AK23:AP23"/>
    <mergeCell ref="AQ23:AU23"/>
    <mergeCell ref="V25:Y25"/>
    <mergeCell ref="Z25:AD25"/>
    <mergeCell ref="AE25:AJ25"/>
    <mergeCell ref="AK25:AP25"/>
    <mergeCell ref="AQ25:AU25"/>
    <mergeCell ref="AV25:BA25"/>
    <mergeCell ref="BB25:BG25"/>
    <mergeCell ref="CP25:CU25"/>
    <mergeCell ref="BH25:BM25"/>
    <mergeCell ref="BN25:BR25"/>
    <mergeCell ref="BS25:BX25"/>
    <mergeCell ref="BY25:CD25"/>
    <mergeCell ref="CE25:CJ25"/>
    <mergeCell ref="CK25:CO25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3"/>
  <sheetViews>
    <sheetView zoomScale="120" zoomScaleNormal="120" workbookViewId="0">
      <selection activeCell="A9" sqref="A9:AQ9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thickBot="1" x14ac:dyDescent="0.25">
      <c r="A8" s="50">
        <v>547230532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BI27</f>
        <v>85370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 t="s">
        <v>63</v>
      </c>
      <c r="BD9" s="77"/>
      <c r="BE9" s="77"/>
      <c r="BF9" s="77"/>
      <c r="BG9" s="77"/>
      <c r="BH9" s="77"/>
      <c r="BI9" s="162">
        <f>BI28</f>
        <v>0</v>
      </c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thickBo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79"/>
      <c r="BG10" s="79"/>
      <c r="BH10" s="79"/>
      <c r="BI10" s="158">
        <f>BI8+BI9</f>
        <v>85370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s="2" customFormat="1" ht="11.2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99" s="15" customFormat="1" ht="11.25" x14ac:dyDescent="0.2">
      <c r="A12" s="39" t="s">
        <v>195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</row>
    <row r="13" spans="1:99" s="2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6" spans="1:99" x14ac:dyDescent="0.2">
      <c r="A16" s="13" t="s">
        <v>475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8" spans="1:99" x14ac:dyDescent="0.2">
      <c r="A18" s="63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 t="s">
        <v>20</v>
      </c>
      <c r="BE18" s="64"/>
      <c r="BF18" s="64"/>
      <c r="BG18" s="64"/>
      <c r="BH18" s="64"/>
      <c r="BI18" s="65" t="s">
        <v>21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 t="s">
        <v>22</v>
      </c>
      <c r="BE19" s="58"/>
      <c r="BF19" s="58"/>
      <c r="BG19" s="58"/>
      <c r="BH19" s="58"/>
      <c r="BI19" s="58" t="s">
        <v>603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604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60" t="s">
        <v>658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24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25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 t="s">
        <v>26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27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 t="s">
        <v>28</v>
      </c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 t="s">
        <v>28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>
        <v>3</v>
      </c>
      <c r="BE22" s="55"/>
      <c r="BF22" s="55"/>
      <c r="BG22" s="55"/>
      <c r="BH22" s="55"/>
      <c r="BI22" s="55">
        <v>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v>5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>
        <v>6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 x14ac:dyDescent="0.25">
      <c r="A23" s="44" t="s">
        <v>72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51" t="s">
        <v>62</v>
      </c>
      <c r="BE23" s="51"/>
      <c r="BF23" s="51"/>
      <c r="BG23" s="51"/>
      <c r="BH23" s="5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x14ac:dyDescent="0.2">
      <c r="A24" s="50" t="s">
        <v>468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51"/>
      <c r="BF24" s="51"/>
      <c r="BG24" s="51"/>
      <c r="BH24" s="5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15" customHeight="1" x14ac:dyDescent="0.2">
      <c r="A25" s="111" t="s">
        <v>466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4"/>
      <c r="BD25" s="96" t="s">
        <v>63</v>
      </c>
      <c r="BE25" s="97"/>
      <c r="BF25" s="97"/>
      <c r="BG25" s="97"/>
      <c r="BH25" s="77"/>
      <c r="BI25" s="93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8"/>
      <c r="BV25" s="93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8"/>
      <c r="CI25" s="93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5"/>
    </row>
    <row r="26" spans="1:99" ht="15" customHeight="1" x14ac:dyDescent="0.2">
      <c r="A26" s="40" t="s">
        <v>469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 t="s">
        <v>74</v>
      </c>
      <c r="BE26" s="41"/>
      <c r="BF26" s="41"/>
      <c r="BG26" s="41"/>
      <c r="BH26" s="41"/>
      <c r="BI26" s="103">
        <f>BI28+BI27</f>
        <v>85370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111" t="s">
        <v>734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4"/>
      <c r="BD27" s="96" t="s">
        <v>75</v>
      </c>
      <c r="BE27" s="97"/>
      <c r="BF27" s="97"/>
      <c r="BG27" s="97"/>
      <c r="BH27" s="77"/>
      <c r="BI27" s="159">
        <f>'иные выплаты '!AV23</f>
        <v>85370</v>
      </c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8"/>
      <c r="BV27" s="93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8"/>
      <c r="CI27" s="93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" customHeight="1" x14ac:dyDescent="0.2">
      <c r="A28" s="111" t="s">
        <v>733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4"/>
      <c r="BD28" s="96" t="s">
        <v>75</v>
      </c>
      <c r="BE28" s="97"/>
      <c r="BF28" s="97"/>
      <c r="BG28" s="97"/>
      <c r="BH28" s="77"/>
      <c r="BI28" s="159">
        <f>'иные выплаты '!AV24</f>
        <v>0</v>
      </c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8"/>
      <c r="BV28" s="93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8"/>
      <c r="CI28" s="93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" customHeight="1" x14ac:dyDescent="0.2">
      <c r="A29" s="40" t="s">
        <v>73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 t="s">
        <v>76</v>
      </c>
      <c r="BE29" s="41"/>
      <c r="BF29" s="41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s="2" customFormat="1" ht="30" customHeight="1" x14ac:dyDescent="0.2">
      <c r="A30" s="191" t="s">
        <v>476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41" t="s">
        <v>464</v>
      </c>
      <c r="BE30" s="41"/>
      <c r="BF30" s="41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3.5" thickBo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84" t="s">
        <v>465</v>
      </c>
      <c r="BE31" s="84"/>
      <c r="BF31" s="84"/>
      <c r="BG31" s="84"/>
      <c r="BH31" s="84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</row>
    <row r="32" spans="1:99" s="15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  <row r="33" spans="1:99" s="2" customFormat="1" ht="11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</row>
  </sheetData>
  <sheetProtection selectLockedCells="1" selectUnlockedCells="1"/>
  <mergeCells count="112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2:CU13"/>
    <mergeCell ref="A18:BC18"/>
    <mergeCell ref="BD18:BH18"/>
    <mergeCell ref="BI18:CU18"/>
    <mergeCell ref="A19:BC19"/>
    <mergeCell ref="BD19:BH19"/>
    <mergeCell ref="BI19:BU19"/>
    <mergeCell ref="BV19:CH19"/>
    <mergeCell ref="CI19:CU19"/>
    <mergeCell ref="A25:BC25"/>
    <mergeCell ref="BD25:BH25"/>
    <mergeCell ref="BI25:BU25"/>
    <mergeCell ref="BV25:CH25"/>
    <mergeCell ref="CI25:CU25"/>
    <mergeCell ref="CI23:CU24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4"/>
    <mergeCell ref="BI23:BU24"/>
    <mergeCell ref="BV23:CH24"/>
    <mergeCell ref="A24:BC24"/>
    <mergeCell ref="A26:BC26"/>
    <mergeCell ref="BD26:BH26"/>
    <mergeCell ref="BI26:BU26"/>
    <mergeCell ref="BV26:CH26"/>
    <mergeCell ref="CI26:CU26"/>
    <mergeCell ref="A31:BC31"/>
    <mergeCell ref="BD31:BH31"/>
    <mergeCell ref="BI31:BU31"/>
    <mergeCell ref="BV31:CH31"/>
    <mergeCell ref="CI31:CU31"/>
    <mergeCell ref="A29:BC29"/>
    <mergeCell ref="BD29:BH29"/>
    <mergeCell ref="BI29:BU29"/>
    <mergeCell ref="BV29:CH29"/>
    <mergeCell ref="CI29:CU29"/>
    <mergeCell ref="BV27:CH27"/>
    <mergeCell ref="CI27:CU27"/>
    <mergeCell ref="CI30:CU30"/>
    <mergeCell ref="A28:BC28"/>
    <mergeCell ref="BI27:BU27"/>
    <mergeCell ref="BD28:BH28"/>
    <mergeCell ref="BI28:BU28"/>
    <mergeCell ref="BV28:CH28"/>
    <mergeCell ref="CI28:CU28"/>
    <mergeCell ref="A27:BC27"/>
    <mergeCell ref="BD27:BH27"/>
    <mergeCell ref="A32:CU33"/>
    <mergeCell ref="A30:BC30"/>
    <mergeCell ref="BD30:BH30"/>
    <mergeCell ref="BI30:BU30"/>
    <mergeCell ref="BV30:CH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9"/>
  <sheetViews>
    <sheetView zoomScale="120" zoomScaleNormal="120" workbookViewId="0">
      <selection activeCell="BI20" sqref="BI20:CU22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</row>
    <row r="2" spans="1:99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</row>
    <row r="4" spans="1:99" x14ac:dyDescent="0.2">
      <c r="A4" s="63" t="s">
        <v>64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 t="s">
        <v>20</v>
      </c>
      <c r="V4" s="64"/>
      <c r="W4" s="64"/>
      <c r="X4" s="64"/>
      <c r="Y4" s="64" t="s">
        <v>23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 t="s">
        <v>23</v>
      </c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0" t="s">
        <v>23</v>
      </c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 t="s">
        <v>22</v>
      </c>
      <c r="V5" s="58"/>
      <c r="W5" s="58"/>
      <c r="X5" s="58"/>
      <c r="Y5" s="91" t="s">
        <v>46</v>
      </c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 t="s">
        <v>47</v>
      </c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2" t="s">
        <v>48</v>
      </c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58"/>
      <c r="W6" s="58"/>
      <c r="X6" s="58"/>
      <c r="Y6" s="58" t="s">
        <v>65</v>
      </c>
      <c r="Z6" s="58"/>
      <c r="AA6" s="58"/>
      <c r="AB6" s="58"/>
      <c r="AC6" s="58"/>
      <c r="AD6" s="58"/>
      <c r="AE6" s="58"/>
      <c r="AF6" s="58"/>
      <c r="AG6" s="58"/>
      <c r="AH6" s="58" t="s">
        <v>66</v>
      </c>
      <c r="AI6" s="58"/>
      <c r="AJ6" s="58"/>
      <c r="AK6" s="58"/>
      <c r="AL6" s="58"/>
      <c r="AM6" s="58"/>
      <c r="AN6" s="58"/>
      <c r="AO6" s="58"/>
      <c r="AP6" s="64" t="s">
        <v>49</v>
      </c>
      <c r="AQ6" s="64"/>
      <c r="AR6" s="64"/>
      <c r="AS6" s="64"/>
      <c r="AT6" s="64"/>
      <c r="AU6" s="64"/>
      <c r="AV6" s="64"/>
      <c r="AW6" s="64"/>
      <c r="AX6" s="58" t="s">
        <v>65</v>
      </c>
      <c r="AY6" s="58"/>
      <c r="AZ6" s="58"/>
      <c r="BA6" s="58"/>
      <c r="BB6" s="58"/>
      <c r="BC6" s="58"/>
      <c r="BD6" s="58"/>
      <c r="BE6" s="58"/>
      <c r="BF6" s="58"/>
      <c r="BG6" s="58" t="s">
        <v>66</v>
      </c>
      <c r="BH6" s="58"/>
      <c r="BI6" s="58"/>
      <c r="BJ6" s="58"/>
      <c r="BK6" s="58"/>
      <c r="BL6" s="58"/>
      <c r="BM6" s="58"/>
      <c r="BN6" s="58"/>
      <c r="BO6" s="64" t="s">
        <v>49</v>
      </c>
      <c r="BP6" s="64"/>
      <c r="BQ6" s="64"/>
      <c r="BR6" s="64"/>
      <c r="BS6" s="64"/>
      <c r="BT6" s="64"/>
      <c r="BU6" s="64"/>
      <c r="BV6" s="64"/>
      <c r="BW6" s="58" t="s">
        <v>65</v>
      </c>
      <c r="BX6" s="58"/>
      <c r="BY6" s="58"/>
      <c r="BZ6" s="58"/>
      <c r="CA6" s="58"/>
      <c r="CB6" s="58"/>
      <c r="CC6" s="58"/>
      <c r="CD6" s="58"/>
      <c r="CE6" s="58"/>
      <c r="CF6" s="58" t="s">
        <v>66</v>
      </c>
      <c r="CG6" s="58"/>
      <c r="CH6" s="58"/>
      <c r="CI6" s="58"/>
      <c r="CJ6" s="58"/>
      <c r="CK6" s="58"/>
      <c r="CL6" s="58"/>
      <c r="CM6" s="58"/>
      <c r="CN6" s="60" t="s">
        <v>49</v>
      </c>
      <c r="CO6" s="60"/>
      <c r="CP6" s="60"/>
      <c r="CQ6" s="60"/>
      <c r="CR6" s="60"/>
      <c r="CS6" s="60"/>
      <c r="CT6" s="60"/>
      <c r="CU6" s="60"/>
    </row>
    <row r="7" spans="1:99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8"/>
      <c r="W7" s="58"/>
      <c r="X7" s="58"/>
      <c r="Y7" s="58" t="s">
        <v>67</v>
      </c>
      <c r="Z7" s="58"/>
      <c r="AA7" s="58"/>
      <c r="AB7" s="58"/>
      <c r="AC7" s="58"/>
      <c r="AD7" s="58"/>
      <c r="AE7" s="58"/>
      <c r="AF7" s="58"/>
      <c r="AG7" s="58"/>
      <c r="AH7" s="58" t="s">
        <v>68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 t="s">
        <v>67</v>
      </c>
      <c r="AY7" s="58"/>
      <c r="AZ7" s="58"/>
      <c r="BA7" s="58"/>
      <c r="BB7" s="58"/>
      <c r="BC7" s="58"/>
      <c r="BD7" s="58"/>
      <c r="BE7" s="58"/>
      <c r="BF7" s="58"/>
      <c r="BG7" s="58" t="s">
        <v>68</v>
      </c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 t="s">
        <v>67</v>
      </c>
      <c r="BX7" s="58"/>
      <c r="BY7" s="58"/>
      <c r="BZ7" s="58"/>
      <c r="CA7" s="58"/>
      <c r="CB7" s="58"/>
      <c r="CC7" s="58"/>
      <c r="CD7" s="58"/>
      <c r="CE7" s="58"/>
      <c r="CF7" s="58" t="s">
        <v>68</v>
      </c>
      <c r="CG7" s="58"/>
      <c r="CH7" s="58"/>
      <c r="CI7" s="58"/>
      <c r="CJ7" s="58"/>
      <c r="CK7" s="58"/>
      <c r="CL7" s="58"/>
      <c r="CM7" s="58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  <c r="V8" s="58"/>
      <c r="W8" s="58"/>
      <c r="X8" s="58"/>
      <c r="Y8" s="58" t="s">
        <v>69</v>
      </c>
      <c r="Z8" s="58"/>
      <c r="AA8" s="58"/>
      <c r="AB8" s="58"/>
      <c r="AC8" s="58"/>
      <c r="AD8" s="58"/>
      <c r="AE8" s="58"/>
      <c r="AF8" s="58"/>
      <c r="AG8" s="58"/>
      <c r="AH8" s="58" t="s">
        <v>70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 t="s">
        <v>69</v>
      </c>
      <c r="AY8" s="58"/>
      <c r="AZ8" s="58"/>
      <c r="BA8" s="58"/>
      <c r="BB8" s="58"/>
      <c r="BC8" s="58"/>
      <c r="BD8" s="58"/>
      <c r="BE8" s="58"/>
      <c r="BF8" s="58"/>
      <c r="BG8" s="58" t="s">
        <v>70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 t="s">
        <v>69</v>
      </c>
      <c r="BX8" s="58"/>
      <c r="BY8" s="58"/>
      <c r="BZ8" s="58"/>
      <c r="CA8" s="58"/>
      <c r="CB8" s="58"/>
      <c r="CC8" s="58"/>
      <c r="CD8" s="58"/>
      <c r="CE8" s="58"/>
      <c r="CF8" s="58" t="s">
        <v>70</v>
      </c>
      <c r="CG8" s="58"/>
      <c r="CH8" s="58"/>
      <c r="CI8" s="58"/>
      <c r="CJ8" s="58"/>
      <c r="CK8" s="58"/>
      <c r="CL8" s="58"/>
      <c r="CM8" s="58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58"/>
      <c r="W9" s="58"/>
      <c r="X9" s="58"/>
      <c r="Y9" s="58" t="s">
        <v>61</v>
      </c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 t="s">
        <v>61</v>
      </c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 t="s">
        <v>61</v>
      </c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4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>
        <v>2</v>
      </c>
      <c r="V10" s="55"/>
      <c r="W10" s="55"/>
      <c r="X10" s="55"/>
      <c r="Y10" s="55">
        <v>3</v>
      </c>
      <c r="Z10" s="55"/>
      <c r="AA10" s="55"/>
      <c r="AB10" s="55"/>
      <c r="AC10" s="55"/>
      <c r="AD10" s="55"/>
      <c r="AE10" s="55"/>
      <c r="AF10" s="55"/>
      <c r="AG10" s="55"/>
      <c r="AH10" s="55">
        <v>4</v>
      </c>
      <c r="AI10" s="55"/>
      <c r="AJ10" s="55"/>
      <c r="AK10" s="55"/>
      <c r="AL10" s="55"/>
      <c r="AM10" s="55"/>
      <c r="AN10" s="55"/>
      <c r="AO10" s="55"/>
      <c r="AP10" s="55">
        <v>5</v>
      </c>
      <c r="AQ10" s="55"/>
      <c r="AR10" s="55"/>
      <c r="AS10" s="55"/>
      <c r="AT10" s="55"/>
      <c r="AU10" s="55"/>
      <c r="AV10" s="55"/>
      <c r="AW10" s="55"/>
      <c r="AX10" s="55">
        <v>6</v>
      </c>
      <c r="AY10" s="55"/>
      <c r="AZ10" s="55"/>
      <c r="BA10" s="55"/>
      <c r="BB10" s="55"/>
      <c r="BC10" s="55"/>
      <c r="BD10" s="55"/>
      <c r="BE10" s="55"/>
      <c r="BF10" s="55"/>
      <c r="BG10" s="55">
        <v>7</v>
      </c>
      <c r="BH10" s="55"/>
      <c r="BI10" s="55"/>
      <c r="BJ10" s="55"/>
      <c r="BK10" s="55"/>
      <c r="BL10" s="55"/>
      <c r="BM10" s="55"/>
      <c r="BN10" s="55"/>
      <c r="BO10" s="55">
        <v>8</v>
      </c>
      <c r="BP10" s="55"/>
      <c r="BQ10" s="55"/>
      <c r="BR10" s="55"/>
      <c r="BS10" s="55"/>
      <c r="BT10" s="55"/>
      <c r="BU10" s="55"/>
      <c r="BV10" s="55"/>
      <c r="BW10" s="55">
        <v>9</v>
      </c>
      <c r="BX10" s="55"/>
      <c r="BY10" s="55"/>
      <c r="BZ10" s="55"/>
      <c r="CA10" s="55"/>
      <c r="CB10" s="55"/>
      <c r="CC10" s="55"/>
      <c r="CD10" s="55"/>
      <c r="CE10" s="55"/>
      <c r="CF10" s="55">
        <v>10</v>
      </c>
      <c r="CG10" s="55"/>
      <c r="CH10" s="55"/>
      <c r="CI10" s="55"/>
      <c r="CJ10" s="55"/>
      <c r="CK10" s="55"/>
      <c r="CL10" s="55"/>
      <c r="CM10" s="55"/>
      <c r="CN10" s="56">
        <v>11</v>
      </c>
      <c r="CO10" s="56"/>
      <c r="CP10" s="56"/>
      <c r="CQ10" s="56"/>
      <c r="CR10" s="56"/>
      <c r="CS10" s="56"/>
      <c r="CT10" s="56"/>
      <c r="CU10" s="56"/>
    </row>
    <row r="11" spans="1:99" ht="15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51" t="s">
        <v>62</v>
      </c>
      <c r="V11" s="51"/>
      <c r="W11" s="51"/>
      <c r="X11" s="51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3"/>
      <c r="CO11" s="53"/>
      <c r="CP11" s="53"/>
      <c r="CQ11" s="53"/>
      <c r="CR11" s="53"/>
      <c r="CS11" s="53"/>
      <c r="CT11" s="53"/>
      <c r="CU11" s="53"/>
    </row>
    <row r="12" spans="1:99" ht="1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88" t="s">
        <v>63</v>
      </c>
      <c r="V12" s="88"/>
      <c r="W12" s="88"/>
      <c r="X12" s="88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7"/>
      <c r="CO12" s="87"/>
      <c r="CP12" s="87"/>
      <c r="CQ12" s="87"/>
      <c r="CR12" s="87"/>
      <c r="CS12" s="87"/>
      <c r="CT12" s="87"/>
      <c r="CU12" s="87"/>
    </row>
    <row r="13" spans="1:99" ht="1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/>
      <c r="CO13" s="87"/>
      <c r="CP13" s="87"/>
      <c r="CQ13" s="87"/>
      <c r="CR13" s="87"/>
      <c r="CS13" s="87"/>
      <c r="CT13" s="87"/>
      <c r="CU13" s="87"/>
    </row>
    <row r="14" spans="1:99" ht="15" customHeight="1" x14ac:dyDescent="0.2">
      <c r="A14" s="83" t="s">
        <v>40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 t="s">
        <v>38</v>
      </c>
      <c r="V14" s="84"/>
      <c r="W14" s="84"/>
      <c r="X14" s="84"/>
      <c r="Y14" s="82" t="s">
        <v>41</v>
      </c>
      <c r="Z14" s="82"/>
      <c r="AA14" s="82"/>
      <c r="AB14" s="82"/>
      <c r="AC14" s="82"/>
      <c r="AD14" s="82"/>
      <c r="AE14" s="82"/>
      <c r="AF14" s="82"/>
      <c r="AG14" s="82"/>
      <c r="AH14" s="82" t="s">
        <v>41</v>
      </c>
      <c r="AI14" s="82"/>
      <c r="AJ14" s="82"/>
      <c r="AK14" s="82"/>
      <c r="AL14" s="82"/>
      <c r="AM14" s="82"/>
      <c r="AN14" s="82"/>
      <c r="AO14" s="82"/>
      <c r="AP14" s="85"/>
      <c r="AQ14" s="85"/>
      <c r="AR14" s="85"/>
      <c r="AS14" s="85"/>
      <c r="AT14" s="85"/>
      <c r="AU14" s="85"/>
      <c r="AV14" s="85"/>
      <c r="AW14" s="85"/>
      <c r="AX14" s="82" t="s">
        <v>41</v>
      </c>
      <c r="AY14" s="82"/>
      <c r="AZ14" s="82"/>
      <c r="BA14" s="82"/>
      <c r="BB14" s="82"/>
      <c r="BC14" s="82"/>
      <c r="BD14" s="82"/>
      <c r="BE14" s="82"/>
      <c r="BF14" s="82"/>
      <c r="BG14" s="82" t="s">
        <v>41</v>
      </c>
      <c r="BH14" s="82"/>
      <c r="BI14" s="82"/>
      <c r="BJ14" s="82"/>
      <c r="BK14" s="82"/>
      <c r="BL14" s="82"/>
      <c r="BM14" s="82"/>
      <c r="BN14" s="82"/>
      <c r="BO14" s="85"/>
      <c r="BP14" s="85"/>
      <c r="BQ14" s="85"/>
      <c r="BR14" s="85"/>
      <c r="BS14" s="85"/>
      <c r="BT14" s="85"/>
      <c r="BU14" s="85"/>
      <c r="BV14" s="85"/>
      <c r="BW14" s="82" t="s">
        <v>41</v>
      </c>
      <c r="BX14" s="82"/>
      <c r="BY14" s="82"/>
      <c r="BZ14" s="82"/>
      <c r="CA14" s="82"/>
      <c r="CB14" s="82"/>
      <c r="CC14" s="82"/>
      <c r="CD14" s="82"/>
      <c r="CE14" s="82"/>
      <c r="CF14" s="82" t="s">
        <v>41</v>
      </c>
      <c r="CG14" s="82"/>
      <c r="CH14" s="82"/>
      <c r="CI14" s="82"/>
      <c r="CJ14" s="82"/>
      <c r="CK14" s="82"/>
      <c r="CL14" s="82"/>
      <c r="CM14" s="82"/>
      <c r="CN14" s="47"/>
      <c r="CO14" s="47"/>
      <c r="CP14" s="47"/>
      <c r="CQ14" s="47"/>
      <c r="CR14" s="47"/>
      <c r="CS14" s="47"/>
      <c r="CT14" s="47"/>
      <c r="CU14" s="47"/>
    </row>
    <row r="17" spans="1:99" x14ac:dyDescent="0.2">
      <c r="A17" s="13" t="s">
        <v>474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9" spans="1:99" x14ac:dyDescent="0.2">
      <c r="A19" s="63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 t="s">
        <v>20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 t="s">
        <v>20</v>
      </c>
      <c r="BD19" s="64"/>
      <c r="BE19" s="64"/>
      <c r="BF19" s="64"/>
      <c r="BG19" s="64"/>
      <c r="BH19" s="64"/>
      <c r="BI19" s="65" t="s">
        <v>21</v>
      </c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 t="s">
        <v>71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 t="s">
        <v>22</v>
      </c>
      <c r="BD20" s="58"/>
      <c r="BE20" s="58"/>
      <c r="BF20" s="58"/>
      <c r="BG20" s="58"/>
      <c r="BH20" s="58"/>
      <c r="BI20" s="58" t="s">
        <v>602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603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60" t="s">
        <v>604</v>
      </c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 t="s">
        <v>24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 t="s">
        <v>25</v>
      </c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9" t="s">
        <v>26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 t="s">
        <v>27</v>
      </c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9" t="s">
        <v>28</v>
      </c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 t="s">
        <v>28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4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>
        <v>2</v>
      </c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>
        <v>3</v>
      </c>
      <c r="BD23" s="55"/>
      <c r="BE23" s="55"/>
      <c r="BF23" s="55"/>
      <c r="BG23" s="55"/>
      <c r="BH23" s="55"/>
      <c r="BI23" s="55">
        <v>4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>
        <v>5</v>
      </c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>
        <v>6</v>
      </c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</row>
    <row r="24" spans="1:99" ht="15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 t="s">
        <v>62</v>
      </c>
      <c r="BD24" s="81"/>
      <c r="BE24" s="81"/>
      <c r="BF24" s="81"/>
      <c r="BG24" s="81"/>
      <c r="BH24" s="8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15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7" t="s">
        <v>63</v>
      </c>
      <c r="BD25" s="77"/>
      <c r="BE25" s="77"/>
      <c r="BF25" s="77"/>
      <c r="BG25" s="77"/>
      <c r="BH25" s="77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  <c r="BD26" s="79"/>
      <c r="BE26" s="79"/>
      <c r="BF26" s="79"/>
      <c r="BG26" s="79"/>
      <c r="BH26" s="79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s="2" customFormat="1" ht="11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99" s="15" customFormat="1" ht="11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</row>
    <row r="29" spans="1:99" s="2" customFormat="1" ht="21.75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</row>
  </sheetData>
  <sheetProtection selectLockedCells="1" selectUnlockedCells="1"/>
  <mergeCells count="157">
    <mergeCell ref="A1:CU2"/>
    <mergeCell ref="A4:T4"/>
    <mergeCell ref="U4:X4"/>
    <mergeCell ref="Y4:AW4"/>
    <mergeCell ref="AX4:BV4"/>
    <mergeCell ref="BW4:CU4"/>
    <mergeCell ref="A5:T5"/>
    <mergeCell ref="U5:X5"/>
    <mergeCell ref="Y5:AW5"/>
    <mergeCell ref="AX5:BV5"/>
    <mergeCell ref="BW5:CU5"/>
    <mergeCell ref="CF6:CM6"/>
    <mergeCell ref="CN6:CU6"/>
    <mergeCell ref="A7:T7"/>
    <mergeCell ref="U7:X7"/>
    <mergeCell ref="Y7:AG7"/>
    <mergeCell ref="AH7:AO7"/>
    <mergeCell ref="AP7:AW7"/>
    <mergeCell ref="AX7:BF7"/>
    <mergeCell ref="BG7:BN7"/>
    <mergeCell ref="BO7:BV7"/>
    <mergeCell ref="BW7:CE7"/>
    <mergeCell ref="CF7:CM7"/>
    <mergeCell ref="CN7:CU7"/>
    <mergeCell ref="A6:T6"/>
    <mergeCell ref="U6:X6"/>
    <mergeCell ref="Y6:AG6"/>
    <mergeCell ref="AH6:AO6"/>
    <mergeCell ref="AP6:AW6"/>
    <mergeCell ref="AX6:BF6"/>
    <mergeCell ref="BG6:BN6"/>
    <mergeCell ref="BO6:BV6"/>
    <mergeCell ref="BW6:CE6"/>
    <mergeCell ref="CF8:CM8"/>
    <mergeCell ref="CN8:CU8"/>
    <mergeCell ref="A9:T9"/>
    <mergeCell ref="U9:X9"/>
    <mergeCell ref="Y9:AG9"/>
    <mergeCell ref="AH9:AO9"/>
    <mergeCell ref="AP9:AW9"/>
    <mergeCell ref="AX9:BF9"/>
    <mergeCell ref="BG9:BN9"/>
    <mergeCell ref="BO9:BV9"/>
    <mergeCell ref="BW9:CE9"/>
    <mergeCell ref="CF9:CM9"/>
    <mergeCell ref="CN9:CU9"/>
    <mergeCell ref="A8:T8"/>
    <mergeCell ref="U8:X8"/>
    <mergeCell ref="Y8:AG8"/>
    <mergeCell ref="AH8:AO8"/>
    <mergeCell ref="AP8:AW8"/>
    <mergeCell ref="AX8:BF8"/>
    <mergeCell ref="BG8:BN8"/>
    <mergeCell ref="BO8:BV8"/>
    <mergeCell ref="BW8:CE8"/>
    <mergeCell ref="CF10:CM10"/>
    <mergeCell ref="CN10:CU10"/>
    <mergeCell ref="A11:T11"/>
    <mergeCell ref="U11:X11"/>
    <mergeCell ref="Y11:AG11"/>
    <mergeCell ref="AH11:AO11"/>
    <mergeCell ref="AP11:AW11"/>
    <mergeCell ref="AX11:BF11"/>
    <mergeCell ref="BG11:BN11"/>
    <mergeCell ref="BO11:BV11"/>
    <mergeCell ref="BW11:CE11"/>
    <mergeCell ref="CF11:CM11"/>
    <mergeCell ref="CN11:CU11"/>
    <mergeCell ref="A10:T10"/>
    <mergeCell ref="U10:X10"/>
    <mergeCell ref="Y10:AG10"/>
    <mergeCell ref="AH10:AO10"/>
    <mergeCell ref="AP10:AW10"/>
    <mergeCell ref="AX10:BF10"/>
    <mergeCell ref="BG10:BN10"/>
    <mergeCell ref="BO10:BV10"/>
    <mergeCell ref="BW10:CE10"/>
    <mergeCell ref="CF12:CM12"/>
    <mergeCell ref="CN12:CU12"/>
    <mergeCell ref="A13:T13"/>
    <mergeCell ref="U13:X13"/>
    <mergeCell ref="Y13:AG13"/>
    <mergeCell ref="AH13:AO13"/>
    <mergeCell ref="AP13:AW13"/>
    <mergeCell ref="AX13:BF13"/>
    <mergeCell ref="BG13:BN13"/>
    <mergeCell ref="BO13:BV13"/>
    <mergeCell ref="BW13:CE13"/>
    <mergeCell ref="CF13:CM13"/>
    <mergeCell ref="CN13:CU13"/>
    <mergeCell ref="A12:T12"/>
    <mergeCell ref="U12:X12"/>
    <mergeCell ref="Y12:AG12"/>
    <mergeCell ref="AH12:AO12"/>
    <mergeCell ref="AP12:AW12"/>
    <mergeCell ref="AX12:BF12"/>
    <mergeCell ref="BG12:BN12"/>
    <mergeCell ref="BO12:BV12"/>
    <mergeCell ref="BW12:CE12"/>
    <mergeCell ref="CF14:CM14"/>
    <mergeCell ref="CN14:CU14"/>
    <mergeCell ref="A19:AQ19"/>
    <mergeCell ref="AR19:BB19"/>
    <mergeCell ref="BC19:BH19"/>
    <mergeCell ref="BI19:CU19"/>
    <mergeCell ref="A20:AQ20"/>
    <mergeCell ref="AR20:BB20"/>
    <mergeCell ref="BC20:BH20"/>
    <mergeCell ref="BI20:BU20"/>
    <mergeCell ref="BV20:CH20"/>
    <mergeCell ref="CI20:CU20"/>
    <mergeCell ref="A14:T14"/>
    <mergeCell ref="U14:X14"/>
    <mergeCell ref="Y14:AG14"/>
    <mergeCell ref="AH14:AO14"/>
    <mergeCell ref="AP14:AW14"/>
    <mergeCell ref="AX14:BF14"/>
    <mergeCell ref="BG14:BN14"/>
    <mergeCell ref="BO14:BV14"/>
    <mergeCell ref="BW14:CE14"/>
    <mergeCell ref="A21:AQ21"/>
    <mergeCell ref="AR21:BB21"/>
    <mergeCell ref="BC21:BH21"/>
    <mergeCell ref="BI21:BU21"/>
    <mergeCell ref="BV21:CH21"/>
    <mergeCell ref="CI21:CU21"/>
    <mergeCell ref="A22:AQ22"/>
    <mergeCell ref="AR22:BB22"/>
    <mergeCell ref="BC22:BH22"/>
    <mergeCell ref="BI22:BU22"/>
    <mergeCell ref="BV22:CH22"/>
    <mergeCell ref="CI22:CU22"/>
    <mergeCell ref="A23:AQ23"/>
    <mergeCell ref="AR23:BB23"/>
    <mergeCell ref="BC23:BH23"/>
    <mergeCell ref="BI23:BU23"/>
    <mergeCell ref="BV23:CH23"/>
    <mergeCell ref="CI23:CU23"/>
    <mergeCell ref="A24:AQ24"/>
    <mergeCell ref="AR24:BB24"/>
    <mergeCell ref="BC24:BH24"/>
    <mergeCell ref="BI24:BU24"/>
    <mergeCell ref="BV24:CH24"/>
    <mergeCell ref="CI24:CU24"/>
    <mergeCell ref="A25:AQ25"/>
    <mergeCell ref="AR25:BB25"/>
    <mergeCell ref="BC25:BH25"/>
    <mergeCell ref="BI25:BU25"/>
    <mergeCell ref="BV25:CH25"/>
    <mergeCell ref="CI25:CU25"/>
    <mergeCell ref="A28:CU29"/>
    <mergeCell ref="A26:AQ26"/>
    <mergeCell ref="AR26:BB26"/>
    <mergeCell ref="BC26:BH26"/>
    <mergeCell ref="BI26:BU26"/>
    <mergeCell ref="BV26:CH26"/>
    <mergeCell ref="CI26:CU26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0"/>
  <sheetViews>
    <sheetView zoomScale="120" zoomScaleNormal="120" workbookViewId="0">
      <selection activeCell="BI16" sqref="BI16:CU1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196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197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100" t="s">
        <v>198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41" t="s">
        <v>33</v>
      </c>
      <c r="BE23" s="41"/>
      <c r="BF23" s="41"/>
      <c r="BG23" s="41"/>
      <c r="BH23" s="41"/>
      <c r="BI23" s="212">
        <f>'распределение 851'!BI25:BU25</f>
        <v>771296.00138999999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212">
        <f>'распределение 851'!BV25:CH25</f>
        <v>771296.00138999999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212">
        <f>'распределение 851'!CI25:CU25</f>
        <v>771296.00138999999</v>
      </c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</row>
    <row r="24" spans="1:99" ht="15" customHeight="1" x14ac:dyDescent="0.2">
      <c r="A24" s="99" t="s">
        <v>36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99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37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1" t="s">
        <v>199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45" t="s">
        <v>38</v>
      </c>
      <c r="BE26" s="45"/>
      <c r="BF26" s="45"/>
      <c r="BG26" s="45"/>
      <c r="BH26" s="45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x14ac:dyDescent="0.2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45"/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s="2" customFormat="1" ht="11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99" s="15" customFormat="1" ht="12" customHeight="1" x14ac:dyDescent="0.2">
      <c r="A29" s="15" t="s">
        <v>200</v>
      </c>
    </row>
    <row r="30" spans="1:9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</sheetData>
  <sheetProtection selectLockedCells="1" selectUnlockedCells="1"/>
  <mergeCells count="72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1"/>
  <sheetViews>
    <sheetView zoomScale="120" zoomScaleNormal="120" workbookViewId="0">
      <selection activeCell="A18" sqref="A18:XFD21"/>
    </sheetView>
  </sheetViews>
  <sheetFormatPr defaultColWidth="1.42578125" defaultRowHeight="12.75" x14ac:dyDescent="0.2"/>
  <cols>
    <col min="1" max="44" width="1.42578125" style="1"/>
    <col min="45" max="45" width="2.7109375" style="1" customWidth="1"/>
    <col min="46" max="16384" width="1.42578125" style="1"/>
  </cols>
  <sheetData>
    <row r="1" spans="1:99" x14ac:dyDescent="0.2">
      <c r="A1" s="13" t="s">
        <v>203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99" ht="8.1" customHeight="1" x14ac:dyDescent="0.2"/>
    <row r="3" spans="1:99" x14ac:dyDescent="0.2">
      <c r="A3" s="13" t="s">
        <v>711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5" spans="1:99" x14ac:dyDescent="0.2">
      <c r="A5" s="63" t="s">
        <v>204</v>
      </c>
      <c r="B5" s="63"/>
      <c r="C5" s="63"/>
      <c r="D5" s="63"/>
      <c r="E5" s="63"/>
      <c r="F5" s="63"/>
      <c r="G5" s="63"/>
      <c r="H5" s="63"/>
      <c r="I5" s="63"/>
      <c r="J5" s="63"/>
      <c r="K5" s="64" t="s">
        <v>205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 t="s">
        <v>206</v>
      </c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 t="s">
        <v>207</v>
      </c>
      <c r="AM5" s="64"/>
      <c r="AN5" s="64"/>
      <c r="AO5" s="64"/>
      <c r="AP5" s="64"/>
      <c r="AQ5" s="64"/>
      <c r="AR5" s="64"/>
      <c r="AS5" s="64"/>
      <c r="AT5" s="64" t="s">
        <v>208</v>
      </c>
      <c r="AU5" s="64"/>
      <c r="AV5" s="64"/>
      <c r="AW5" s="64"/>
      <c r="AX5" s="64"/>
      <c r="AY5" s="64"/>
      <c r="AZ5" s="64" t="s">
        <v>209</v>
      </c>
      <c r="BA5" s="64"/>
      <c r="BB5" s="64"/>
      <c r="BC5" s="64"/>
      <c r="BD5" s="64"/>
      <c r="BE5" s="64" t="s">
        <v>210</v>
      </c>
      <c r="BF5" s="64"/>
      <c r="BG5" s="64"/>
      <c r="BH5" s="64"/>
      <c r="BI5" s="64"/>
      <c r="BJ5" s="64"/>
      <c r="BK5" s="64"/>
      <c r="BL5" s="64"/>
      <c r="BM5" s="64" t="s">
        <v>211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 t="s">
        <v>21</v>
      </c>
      <c r="CB5" s="64"/>
      <c r="CC5" s="64"/>
      <c r="CD5" s="64"/>
      <c r="CE5" s="64"/>
      <c r="CF5" s="64"/>
      <c r="CG5" s="64"/>
      <c r="CH5" s="64"/>
      <c r="CI5" s="64" t="s">
        <v>20</v>
      </c>
      <c r="CJ5" s="64"/>
      <c r="CK5" s="64"/>
      <c r="CL5" s="64"/>
      <c r="CM5" s="60" t="s">
        <v>21</v>
      </c>
      <c r="CN5" s="60"/>
      <c r="CO5" s="60"/>
      <c r="CP5" s="60"/>
      <c r="CQ5" s="60"/>
      <c r="CR5" s="60"/>
      <c r="CS5" s="60"/>
      <c r="CT5" s="60"/>
      <c r="CU5" s="60"/>
    </row>
    <row r="6" spans="1:99" x14ac:dyDescent="0.2">
      <c r="A6" s="57" t="s">
        <v>212</v>
      </c>
      <c r="B6" s="57"/>
      <c r="C6" s="57"/>
      <c r="D6" s="57"/>
      <c r="E6" s="57"/>
      <c r="F6" s="57"/>
      <c r="G6" s="57"/>
      <c r="H6" s="57"/>
      <c r="I6" s="57"/>
      <c r="J6" s="57"/>
      <c r="K6" s="58" t="s">
        <v>213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 t="s">
        <v>214</v>
      </c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 t="s">
        <v>215</v>
      </c>
      <c r="AM6" s="58"/>
      <c r="AN6" s="58"/>
      <c r="AO6" s="58"/>
      <c r="AP6" s="58"/>
      <c r="AQ6" s="58"/>
      <c r="AR6" s="58"/>
      <c r="AS6" s="58"/>
      <c r="AT6" s="58" t="s">
        <v>216</v>
      </c>
      <c r="AU6" s="58"/>
      <c r="AV6" s="58"/>
      <c r="AW6" s="58"/>
      <c r="AX6" s="58"/>
      <c r="AY6" s="58"/>
      <c r="AZ6" s="58" t="s">
        <v>217</v>
      </c>
      <c r="BA6" s="58"/>
      <c r="BB6" s="58"/>
      <c r="BC6" s="58"/>
      <c r="BD6" s="58"/>
      <c r="BE6" s="58" t="s">
        <v>218</v>
      </c>
      <c r="BF6" s="58"/>
      <c r="BG6" s="58"/>
      <c r="BH6" s="58"/>
      <c r="BI6" s="58"/>
      <c r="BJ6" s="58"/>
      <c r="BK6" s="58"/>
      <c r="BL6" s="58"/>
      <c r="BM6" s="58" t="s">
        <v>219</v>
      </c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 t="s">
        <v>220</v>
      </c>
      <c r="CB6" s="58"/>
      <c r="CC6" s="58"/>
      <c r="CD6" s="58"/>
      <c r="CE6" s="58"/>
      <c r="CF6" s="58"/>
      <c r="CG6" s="58"/>
      <c r="CH6" s="58"/>
      <c r="CI6" s="58" t="s">
        <v>22</v>
      </c>
      <c r="CJ6" s="58"/>
      <c r="CK6" s="58"/>
      <c r="CL6" s="58"/>
      <c r="CM6" s="59" t="s">
        <v>221</v>
      </c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222</v>
      </c>
      <c r="B7" s="57"/>
      <c r="C7" s="57"/>
      <c r="D7" s="57"/>
      <c r="E7" s="57"/>
      <c r="F7" s="57"/>
      <c r="G7" s="57"/>
      <c r="H7" s="57"/>
      <c r="I7" s="57"/>
      <c r="J7" s="57"/>
      <c r="K7" s="58" t="s">
        <v>223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 t="s">
        <v>224</v>
      </c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225</v>
      </c>
      <c r="AM7" s="58"/>
      <c r="AN7" s="58"/>
      <c r="AO7" s="58"/>
      <c r="AP7" s="58"/>
      <c r="AQ7" s="58"/>
      <c r="AR7" s="58"/>
      <c r="AS7" s="58"/>
      <c r="AT7" s="58" t="s">
        <v>226</v>
      </c>
      <c r="AU7" s="58"/>
      <c r="AV7" s="58"/>
      <c r="AW7" s="58"/>
      <c r="AX7" s="58"/>
      <c r="AY7" s="58"/>
      <c r="AZ7" s="58" t="s">
        <v>227</v>
      </c>
      <c r="BA7" s="58"/>
      <c r="BB7" s="58"/>
      <c r="BC7" s="58"/>
      <c r="BD7" s="58"/>
      <c r="BE7" s="58" t="s">
        <v>228</v>
      </c>
      <c r="BF7" s="58"/>
      <c r="BG7" s="58"/>
      <c r="BH7" s="58"/>
      <c r="BI7" s="58"/>
      <c r="BJ7" s="58"/>
      <c r="BK7" s="58"/>
      <c r="BL7" s="58"/>
      <c r="BM7" s="58" t="s">
        <v>229</v>
      </c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 t="s">
        <v>230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9" t="s">
        <v>231</v>
      </c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232</v>
      </c>
      <c r="B8" s="57"/>
      <c r="C8" s="57"/>
      <c r="D8" s="57"/>
      <c r="E8" s="57"/>
      <c r="F8" s="57"/>
      <c r="G8" s="57"/>
      <c r="H8" s="57"/>
      <c r="I8" s="57"/>
      <c r="J8" s="57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58"/>
      <c r="AM8" s="58"/>
      <c r="AN8" s="58"/>
      <c r="AO8" s="58"/>
      <c r="AP8" s="58"/>
      <c r="AQ8" s="58"/>
      <c r="AR8" s="58"/>
      <c r="AS8" s="58"/>
      <c r="AT8" s="58" t="s">
        <v>233</v>
      </c>
      <c r="AU8" s="58"/>
      <c r="AV8" s="58"/>
      <c r="AW8" s="58"/>
      <c r="AX8" s="58"/>
      <c r="AY8" s="58"/>
      <c r="AZ8" s="58" t="s">
        <v>234</v>
      </c>
      <c r="BA8" s="58"/>
      <c r="BB8" s="58"/>
      <c r="BC8" s="58"/>
      <c r="BD8" s="58"/>
      <c r="BE8" s="58" t="s">
        <v>235</v>
      </c>
      <c r="BF8" s="58"/>
      <c r="BG8" s="58"/>
      <c r="BH8" s="58"/>
      <c r="BI8" s="58"/>
      <c r="BJ8" s="58"/>
      <c r="BK8" s="58"/>
      <c r="BL8" s="58"/>
      <c r="BM8" s="91" t="s">
        <v>236</v>
      </c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58" t="s">
        <v>237</v>
      </c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 t="s">
        <v>49</v>
      </c>
      <c r="B9" s="57"/>
      <c r="C9" s="57"/>
      <c r="D9" s="57"/>
      <c r="E9" s="57"/>
      <c r="F9" s="57"/>
      <c r="G9" s="57"/>
      <c r="H9" s="57"/>
      <c r="I9" s="57"/>
      <c r="J9" s="57"/>
      <c r="K9" s="58" t="s">
        <v>42</v>
      </c>
      <c r="L9" s="58"/>
      <c r="M9" s="58"/>
      <c r="N9" s="58"/>
      <c r="O9" s="58"/>
      <c r="P9" s="58"/>
      <c r="Q9" s="58"/>
      <c r="R9" s="58" t="s">
        <v>238</v>
      </c>
      <c r="S9" s="58"/>
      <c r="T9" s="58"/>
      <c r="U9" s="58"/>
      <c r="V9" s="58"/>
      <c r="W9" s="58"/>
      <c r="X9" s="58"/>
      <c r="Y9" s="58" t="s">
        <v>239</v>
      </c>
      <c r="Z9" s="58"/>
      <c r="AA9" s="58"/>
      <c r="AB9" s="58"/>
      <c r="AC9" s="58"/>
      <c r="AD9" s="58"/>
      <c r="AE9" s="58" t="s">
        <v>240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 t="s">
        <v>241</v>
      </c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 t="s">
        <v>242</v>
      </c>
      <c r="BF9" s="58"/>
      <c r="BG9" s="58"/>
      <c r="BH9" s="58"/>
      <c r="BI9" s="58"/>
      <c r="BJ9" s="58"/>
      <c r="BK9" s="58"/>
      <c r="BL9" s="58"/>
      <c r="BM9" s="58" t="s">
        <v>239</v>
      </c>
      <c r="BN9" s="58"/>
      <c r="BO9" s="58"/>
      <c r="BP9" s="58"/>
      <c r="BQ9" s="58"/>
      <c r="BR9" s="58"/>
      <c r="BS9" s="58" t="s">
        <v>49</v>
      </c>
      <c r="BT9" s="58"/>
      <c r="BU9" s="58"/>
      <c r="BV9" s="58"/>
      <c r="BW9" s="58"/>
      <c r="BX9" s="58"/>
      <c r="BY9" s="58"/>
      <c r="BZ9" s="58"/>
      <c r="CA9" s="58" t="s">
        <v>243</v>
      </c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 t="s">
        <v>244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8"/>
      <c r="M10" s="58"/>
      <c r="N10" s="58"/>
      <c r="O10" s="58"/>
      <c r="P10" s="58"/>
      <c r="Q10" s="58"/>
      <c r="R10" s="58" t="s">
        <v>245</v>
      </c>
      <c r="S10" s="58"/>
      <c r="T10" s="58"/>
      <c r="U10" s="58"/>
      <c r="V10" s="58"/>
      <c r="W10" s="58"/>
      <c r="X10" s="58"/>
      <c r="Y10" s="58" t="s">
        <v>216</v>
      </c>
      <c r="Z10" s="58"/>
      <c r="AA10" s="58"/>
      <c r="AB10" s="58"/>
      <c r="AC10" s="58"/>
      <c r="AD10" s="58"/>
      <c r="AE10" s="58" t="s">
        <v>246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 t="s">
        <v>247</v>
      </c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 t="s">
        <v>216</v>
      </c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 t="s">
        <v>98</v>
      </c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8"/>
      <c r="P11" s="58"/>
      <c r="Q11" s="58"/>
      <c r="R11" s="58" t="s">
        <v>248</v>
      </c>
      <c r="S11" s="58"/>
      <c r="T11" s="58"/>
      <c r="U11" s="58"/>
      <c r="V11" s="58"/>
      <c r="W11" s="58"/>
      <c r="X11" s="58"/>
      <c r="Y11" s="58" t="s">
        <v>226</v>
      </c>
      <c r="Z11" s="58"/>
      <c r="AA11" s="58"/>
      <c r="AB11" s="58"/>
      <c r="AC11" s="58"/>
      <c r="AD11" s="58"/>
      <c r="AE11" s="58" t="s">
        <v>249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 t="s">
        <v>216</v>
      </c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 t="s">
        <v>226</v>
      </c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8"/>
      <c r="M12" s="58"/>
      <c r="N12" s="58"/>
      <c r="O12" s="58"/>
      <c r="P12" s="58"/>
      <c r="Q12" s="58"/>
      <c r="R12" s="58" t="s">
        <v>250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 t="s">
        <v>251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 t="s">
        <v>252</v>
      </c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">
        <v>253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9"/>
      <c r="CN13" s="59"/>
      <c r="CO13" s="59"/>
      <c r="CP13" s="59"/>
      <c r="CQ13" s="59"/>
      <c r="CR13" s="59"/>
      <c r="CS13" s="59"/>
      <c r="CT13" s="59"/>
      <c r="CU13" s="59"/>
    </row>
    <row r="14" spans="1:99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 t="s">
        <v>224</v>
      </c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9"/>
      <c r="CN14" s="59"/>
      <c r="CO14" s="59"/>
      <c r="CP14" s="59"/>
      <c r="CQ14" s="59"/>
      <c r="CR14" s="59"/>
      <c r="CS14" s="59"/>
      <c r="CT14" s="59"/>
      <c r="CU14" s="59"/>
    </row>
    <row r="15" spans="1:99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 t="s">
        <v>254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9"/>
      <c r="CN15" s="59"/>
      <c r="CO15" s="59"/>
      <c r="CP15" s="59"/>
      <c r="CQ15" s="59"/>
      <c r="CR15" s="59"/>
      <c r="CS15" s="59"/>
      <c r="CT15" s="59"/>
      <c r="CU15" s="59"/>
    </row>
    <row r="16" spans="1:99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91"/>
      <c r="L16" s="91"/>
      <c r="M16" s="91"/>
      <c r="N16" s="91"/>
      <c r="O16" s="91"/>
      <c r="P16" s="91"/>
      <c r="Q16" s="91"/>
      <c r="R16" s="92"/>
      <c r="S16" s="92"/>
      <c r="T16" s="92"/>
      <c r="U16" s="92"/>
      <c r="V16" s="92"/>
      <c r="W16" s="92"/>
      <c r="X16" s="92"/>
      <c r="Y16" s="91"/>
      <c r="Z16" s="91"/>
      <c r="AA16" s="91"/>
      <c r="AB16" s="91"/>
      <c r="AC16" s="91"/>
      <c r="AD16" s="91"/>
      <c r="AE16" s="91" t="s">
        <v>228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58"/>
      <c r="CJ16" s="58"/>
      <c r="CK16" s="58"/>
      <c r="CL16" s="58"/>
      <c r="CM16" s="59"/>
      <c r="CN16" s="59"/>
      <c r="CO16" s="59"/>
      <c r="CP16" s="59"/>
      <c r="CQ16" s="59"/>
      <c r="CR16" s="59"/>
      <c r="CS16" s="59"/>
      <c r="CT16" s="59"/>
      <c r="CU16" s="59"/>
    </row>
    <row r="17" spans="1:99" x14ac:dyDescent="0.2">
      <c r="A17" s="228">
        <v>1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2">
        <v>2</v>
      </c>
      <c r="L17" s="222"/>
      <c r="M17" s="222"/>
      <c r="N17" s="222"/>
      <c r="O17" s="222"/>
      <c r="P17" s="222"/>
      <c r="Q17" s="222"/>
      <c r="R17" s="222">
        <v>3</v>
      </c>
      <c r="S17" s="222"/>
      <c r="T17" s="222"/>
      <c r="U17" s="222"/>
      <c r="V17" s="222"/>
      <c r="W17" s="222"/>
      <c r="X17" s="222"/>
      <c r="Y17" s="222">
        <v>4</v>
      </c>
      <c r="Z17" s="222"/>
      <c r="AA17" s="222"/>
      <c r="AB17" s="222"/>
      <c r="AC17" s="222"/>
      <c r="AD17" s="222"/>
      <c r="AE17" s="222">
        <v>5</v>
      </c>
      <c r="AF17" s="222"/>
      <c r="AG17" s="222"/>
      <c r="AH17" s="222"/>
      <c r="AI17" s="222"/>
      <c r="AJ17" s="222"/>
      <c r="AK17" s="222"/>
      <c r="AL17" s="222">
        <v>6</v>
      </c>
      <c r="AM17" s="222"/>
      <c r="AN17" s="222"/>
      <c r="AO17" s="222"/>
      <c r="AP17" s="222"/>
      <c r="AQ17" s="222"/>
      <c r="AR17" s="222"/>
      <c r="AS17" s="222"/>
      <c r="AT17" s="222">
        <v>7</v>
      </c>
      <c r="AU17" s="222"/>
      <c r="AV17" s="222"/>
      <c r="AW17" s="222"/>
      <c r="AX17" s="222"/>
      <c r="AY17" s="222"/>
      <c r="AZ17" s="222">
        <v>8</v>
      </c>
      <c r="BA17" s="222"/>
      <c r="BB17" s="222"/>
      <c r="BC17" s="222"/>
      <c r="BD17" s="222"/>
      <c r="BE17" s="222">
        <v>9</v>
      </c>
      <c r="BF17" s="222"/>
      <c r="BG17" s="222"/>
      <c r="BH17" s="222"/>
      <c r="BI17" s="222"/>
      <c r="BJ17" s="222"/>
      <c r="BK17" s="222"/>
      <c r="BL17" s="222"/>
      <c r="BM17" s="222">
        <v>10</v>
      </c>
      <c r="BN17" s="222"/>
      <c r="BO17" s="222"/>
      <c r="BP17" s="222"/>
      <c r="BQ17" s="222"/>
      <c r="BR17" s="222"/>
      <c r="BS17" s="222">
        <v>11</v>
      </c>
      <c r="BT17" s="222"/>
      <c r="BU17" s="222"/>
      <c r="BV17" s="222"/>
      <c r="BW17" s="222"/>
      <c r="BX17" s="222"/>
      <c r="BY17" s="222"/>
      <c r="BZ17" s="222"/>
      <c r="CA17" s="222">
        <v>12</v>
      </c>
      <c r="CB17" s="222"/>
      <c r="CC17" s="222"/>
      <c r="CD17" s="222"/>
      <c r="CE17" s="222"/>
      <c r="CF17" s="222"/>
      <c r="CG17" s="222"/>
      <c r="CH17" s="222"/>
      <c r="CI17" s="222">
        <v>13</v>
      </c>
      <c r="CJ17" s="222"/>
      <c r="CK17" s="222"/>
      <c r="CL17" s="222"/>
      <c r="CM17" s="223">
        <v>14</v>
      </c>
      <c r="CN17" s="223"/>
      <c r="CO17" s="223"/>
      <c r="CP17" s="223"/>
      <c r="CQ17" s="223"/>
      <c r="CR17" s="223"/>
      <c r="CS17" s="223"/>
      <c r="CT17" s="223"/>
      <c r="CU17" s="223"/>
    </row>
    <row r="18" spans="1:99" ht="15" customHeight="1" x14ac:dyDescent="0.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227"/>
      <c r="Z18" s="227"/>
      <c r="AA18" s="227"/>
      <c r="AB18" s="227"/>
      <c r="AC18" s="227"/>
      <c r="AD18" s="227"/>
      <c r="AE18" s="52"/>
      <c r="AF18" s="52"/>
      <c r="AG18" s="52"/>
      <c r="AH18" s="52"/>
      <c r="AI18" s="52"/>
      <c r="AJ18" s="52"/>
      <c r="AK18" s="52"/>
      <c r="AL18" s="162">
        <v>18645819.219999999</v>
      </c>
      <c r="AM18" s="162"/>
      <c r="AN18" s="162"/>
      <c r="AO18" s="162"/>
      <c r="AP18" s="162"/>
      <c r="AQ18" s="162"/>
      <c r="AR18" s="162"/>
      <c r="AS18" s="162"/>
      <c r="AT18" s="224"/>
      <c r="AU18" s="224"/>
      <c r="AV18" s="224"/>
      <c r="AW18" s="224"/>
      <c r="AX18" s="224"/>
      <c r="AY18" s="224"/>
      <c r="AZ18" s="162">
        <v>2.2000000000000002</v>
      </c>
      <c r="BA18" s="162"/>
      <c r="BB18" s="162"/>
      <c r="BC18" s="162"/>
      <c r="BD18" s="162"/>
      <c r="BE18" s="162">
        <f>AL18*AZ18/100+0.01</f>
        <v>410208.03284</v>
      </c>
      <c r="BF18" s="162"/>
      <c r="BG18" s="162"/>
      <c r="BH18" s="162"/>
      <c r="BI18" s="162"/>
      <c r="BJ18" s="162"/>
      <c r="BK18" s="162"/>
      <c r="BL18" s="162"/>
      <c r="BM18" s="224"/>
      <c r="BN18" s="224"/>
      <c r="BO18" s="224"/>
      <c r="BP18" s="224"/>
      <c r="BQ18" s="224"/>
      <c r="BR18" s="224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225" t="s">
        <v>62</v>
      </c>
      <c r="CJ18" s="225"/>
      <c r="CK18" s="225"/>
      <c r="CL18" s="225"/>
      <c r="CM18" s="192">
        <f>BE18-BS18+CA18</f>
        <v>410208.03284</v>
      </c>
      <c r="CN18" s="192"/>
      <c r="CO18" s="192"/>
      <c r="CP18" s="192"/>
      <c r="CQ18" s="192"/>
      <c r="CR18" s="192"/>
      <c r="CS18" s="192"/>
      <c r="CT18" s="192"/>
      <c r="CU18" s="192"/>
    </row>
    <row r="19" spans="1:99" ht="15" customHeight="1" x14ac:dyDescent="0.2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220"/>
      <c r="Z19" s="220"/>
      <c r="AA19" s="220"/>
      <c r="AB19" s="220"/>
      <c r="AC19" s="220"/>
      <c r="AD19" s="220"/>
      <c r="AE19" s="42"/>
      <c r="AF19" s="42"/>
      <c r="AG19" s="42"/>
      <c r="AH19" s="42"/>
      <c r="AI19" s="42"/>
      <c r="AJ19" s="42"/>
      <c r="AK19" s="42"/>
      <c r="AL19" s="103"/>
      <c r="AM19" s="103"/>
      <c r="AN19" s="103"/>
      <c r="AO19" s="103"/>
      <c r="AP19" s="103"/>
      <c r="AQ19" s="103"/>
      <c r="AR19" s="103"/>
      <c r="AS19" s="103"/>
      <c r="AT19" s="217"/>
      <c r="AU19" s="217"/>
      <c r="AV19" s="217"/>
      <c r="AW19" s="217"/>
      <c r="AX19" s="217"/>
      <c r="AY19" s="217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217"/>
      <c r="BN19" s="217"/>
      <c r="BO19" s="217"/>
      <c r="BP19" s="217"/>
      <c r="BQ19" s="217"/>
      <c r="BR19" s="217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218" t="s">
        <v>63</v>
      </c>
      <c r="CJ19" s="218"/>
      <c r="CK19" s="218"/>
      <c r="CL19" s="218"/>
      <c r="CM19" s="163"/>
      <c r="CN19" s="163"/>
      <c r="CO19" s="163"/>
      <c r="CP19" s="163"/>
      <c r="CQ19" s="163"/>
      <c r="CR19" s="163"/>
      <c r="CS19" s="163"/>
      <c r="CT19" s="163"/>
      <c r="CU19" s="163"/>
    </row>
    <row r="20" spans="1:99" ht="15" customHeight="1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220"/>
      <c r="Z20" s="220"/>
      <c r="AA20" s="220"/>
      <c r="AB20" s="220"/>
      <c r="AC20" s="220"/>
      <c r="AD20" s="220"/>
      <c r="AE20" s="42"/>
      <c r="AF20" s="42"/>
      <c r="AG20" s="42"/>
      <c r="AH20" s="42"/>
      <c r="AI20" s="42"/>
      <c r="AJ20" s="42"/>
      <c r="AK20" s="42"/>
      <c r="AL20" s="103"/>
      <c r="AM20" s="103"/>
      <c r="AN20" s="103"/>
      <c r="AO20" s="103"/>
      <c r="AP20" s="103"/>
      <c r="AQ20" s="103"/>
      <c r="AR20" s="103"/>
      <c r="AS20" s="103"/>
      <c r="AT20" s="217"/>
      <c r="AU20" s="217"/>
      <c r="AV20" s="217"/>
      <c r="AW20" s="217"/>
      <c r="AX20" s="217"/>
      <c r="AY20" s="217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217"/>
      <c r="BN20" s="217"/>
      <c r="BO20" s="217"/>
      <c r="BP20" s="217"/>
      <c r="BQ20" s="217"/>
      <c r="BR20" s="217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218"/>
      <c r="CJ20" s="218"/>
      <c r="CK20" s="218"/>
      <c r="CL20" s="218"/>
      <c r="CM20" s="163"/>
      <c r="CN20" s="163"/>
      <c r="CO20" s="163"/>
      <c r="CP20" s="163"/>
      <c r="CQ20" s="163"/>
      <c r="CR20" s="163"/>
      <c r="CS20" s="163"/>
      <c r="CT20" s="163"/>
      <c r="CU20" s="163"/>
    </row>
    <row r="21" spans="1:99" ht="15" customHeight="1" x14ac:dyDescent="0.2">
      <c r="J21" s="18" t="s">
        <v>40</v>
      </c>
      <c r="K21" s="213"/>
      <c r="L21" s="213"/>
      <c r="M21" s="213"/>
      <c r="N21" s="213"/>
      <c r="O21" s="213"/>
      <c r="P21" s="213"/>
      <c r="Q21" s="213"/>
      <c r="R21" s="46"/>
      <c r="S21" s="46"/>
      <c r="T21" s="46"/>
      <c r="U21" s="46"/>
      <c r="V21" s="46"/>
      <c r="W21" s="46"/>
      <c r="X21" s="46"/>
      <c r="Y21" s="214" t="s">
        <v>41</v>
      </c>
      <c r="Z21" s="214"/>
      <c r="AA21" s="214"/>
      <c r="AB21" s="214"/>
      <c r="AC21" s="214"/>
      <c r="AD21" s="214"/>
      <c r="AE21" s="46"/>
      <c r="AF21" s="46"/>
      <c r="AG21" s="46"/>
      <c r="AH21" s="46"/>
      <c r="AI21" s="46"/>
      <c r="AJ21" s="46"/>
      <c r="AK21" s="46"/>
      <c r="AL21" s="158"/>
      <c r="AM21" s="158"/>
      <c r="AN21" s="158"/>
      <c r="AO21" s="158"/>
      <c r="AP21" s="158"/>
      <c r="AQ21" s="158"/>
      <c r="AR21" s="158"/>
      <c r="AS21" s="158"/>
      <c r="AT21" s="215" t="s">
        <v>41</v>
      </c>
      <c r="AU21" s="215"/>
      <c r="AV21" s="215"/>
      <c r="AW21" s="215"/>
      <c r="AX21" s="215"/>
      <c r="AY21" s="215"/>
      <c r="AZ21" s="215" t="s">
        <v>41</v>
      </c>
      <c r="BA21" s="215"/>
      <c r="BB21" s="215"/>
      <c r="BC21" s="215"/>
      <c r="BD21" s="215"/>
      <c r="BE21" s="158"/>
      <c r="BF21" s="158"/>
      <c r="BG21" s="158"/>
      <c r="BH21" s="158"/>
      <c r="BI21" s="158"/>
      <c r="BJ21" s="158"/>
      <c r="BK21" s="158"/>
      <c r="BL21" s="158"/>
      <c r="BM21" s="215" t="s">
        <v>41</v>
      </c>
      <c r="BN21" s="215"/>
      <c r="BO21" s="215"/>
      <c r="BP21" s="215"/>
      <c r="BQ21" s="215"/>
      <c r="BR21" s="215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215" t="s">
        <v>38</v>
      </c>
      <c r="CJ21" s="215"/>
      <c r="CK21" s="215"/>
      <c r="CL21" s="215"/>
      <c r="CM21" s="216">
        <f>CM18+CM19+CM20</f>
        <v>410208.03284</v>
      </c>
      <c r="CN21" s="216"/>
      <c r="CO21" s="216"/>
      <c r="CP21" s="216"/>
      <c r="CQ21" s="216"/>
      <c r="CR21" s="216"/>
      <c r="CS21" s="216"/>
      <c r="CT21" s="216"/>
      <c r="CU21" s="216"/>
    </row>
  </sheetData>
  <sheetProtection selectLockedCells="1" selectUnlockedCells="1"/>
  <mergeCells count="225">
    <mergeCell ref="CI5:CL5"/>
    <mergeCell ref="CM5:CU5"/>
    <mergeCell ref="A6:J6"/>
    <mergeCell ref="K6:X6"/>
    <mergeCell ref="Y6:AK6"/>
    <mergeCell ref="AL6:AS6"/>
    <mergeCell ref="AT6:AY6"/>
    <mergeCell ref="AZ6:BD6"/>
    <mergeCell ref="BE6:BL6"/>
    <mergeCell ref="BM6:BZ6"/>
    <mergeCell ref="CA6:CH6"/>
    <mergeCell ref="CI6:CL6"/>
    <mergeCell ref="CM6:CU6"/>
    <mergeCell ref="A5:J5"/>
    <mergeCell ref="K5:X5"/>
    <mergeCell ref="Y5:AK5"/>
    <mergeCell ref="AL5:AS5"/>
    <mergeCell ref="AT5:AY5"/>
    <mergeCell ref="AZ5:BD5"/>
    <mergeCell ref="BE5:BL5"/>
    <mergeCell ref="BM5:BZ5"/>
    <mergeCell ref="CA5:CH5"/>
    <mergeCell ref="CI7:CL7"/>
    <mergeCell ref="CM7:CU7"/>
    <mergeCell ref="A8:J8"/>
    <mergeCell ref="K8:X8"/>
    <mergeCell ref="Y8:AK8"/>
    <mergeCell ref="AL8:AS8"/>
    <mergeCell ref="AT8:AY8"/>
    <mergeCell ref="AZ8:BD8"/>
    <mergeCell ref="BE8:BL8"/>
    <mergeCell ref="BM8:BZ8"/>
    <mergeCell ref="CA8:CH8"/>
    <mergeCell ref="CI8:CL8"/>
    <mergeCell ref="CM8:CU8"/>
    <mergeCell ref="A7:J7"/>
    <mergeCell ref="K7:X7"/>
    <mergeCell ref="Y7:AK7"/>
    <mergeCell ref="AL7:AS7"/>
    <mergeCell ref="AT7:AY7"/>
    <mergeCell ref="AZ7:BD7"/>
    <mergeCell ref="BE7:BL7"/>
    <mergeCell ref="BM7:BZ7"/>
    <mergeCell ref="CA7:CH7"/>
    <mergeCell ref="A9:J9"/>
    <mergeCell ref="K9:Q9"/>
    <mergeCell ref="R9:X9"/>
    <mergeCell ref="Y9:AD9"/>
    <mergeCell ref="AE9:AK9"/>
    <mergeCell ref="AL9:AS9"/>
    <mergeCell ref="AT9:AY9"/>
    <mergeCell ref="AZ9:BD9"/>
    <mergeCell ref="BE9:BL9"/>
    <mergeCell ref="BS11:BZ11"/>
    <mergeCell ref="CA11:CH11"/>
    <mergeCell ref="CI11:CL11"/>
    <mergeCell ref="CM11:CU11"/>
    <mergeCell ref="A10:J10"/>
    <mergeCell ref="K10:Q10"/>
    <mergeCell ref="R10:X10"/>
    <mergeCell ref="Y10:AD10"/>
    <mergeCell ref="AE10:AK10"/>
    <mergeCell ref="AL10:AS10"/>
    <mergeCell ref="AT10:AY10"/>
    <mergeCell ref="AZ10:BD10"/>
    <mergeCell ref="BE10:BL10"/>
    <mergeCell ref="BM9:BR9"/>
    <mergeCell ref="BS9:BZ9"/>
    <mergeCell ref="CA9:CH9"/>
    <mergeCell ref="CI9:CL9"/>
    <mergeCell ref="CM9:CU9"/>
    <mergeCell ref="BM10:BR10"/>
    <mergeCell ref="BS10:BZ10"/>
    <mergeCell ref="CA10:CH10"/>
    <mergeCell ref="CI10:CL10"/>
    <mergeCell ref="CM10:CU10"/>
    <mergeCell ref="BM12:BR12"/>
    <mergeCell ref="BS12:BZ12"/>
    <mergeCell ref="CA12:CH12"/>
    <mergeCell ref="CI12:CL12"/>
    <mergeCell ref="CM12:CU12"/>
    <mergeCell ref="A11:J11"/>
    <mergeCell ref="K11:Q11"/>
    <mergeCell ref="R11:X11"/>
    <mergeCell ref="Y11:AD11"/>
    <mergeCell ref="AE11:AK11"/>
    <mergeCell ref="A12:J12"/>
    <mergeCell ref="K12:Q12"/>
    <mergeCell ref="R12:X12"/>
    <mergeCell ref="Y12:AD12"/>
    <mergeCell ref="AE12:AK12"/>
    <mergeCell ref="AL12:AS12"/>
    <mergeCell ref="AT12:AY12"/>
    <mergeCell ref="AZ12:BD12"/>
    <mergeCell ref="BE12:BL12"/>
    <mergeCell ref="AL11:AS11"/>
    <mergeCell ref="AT11:AY11"/>
    <mergeCell ref="AZ11:BD11"/>
    <mergeCell ref="BE11:BL11"/>
    <mergeCell ref="BM11:BR11"/>
    <mergeCell ref="A13:J13"/>
    <mergeCell ref="K13:Q13"/>
    <mergeCell ref="R13:X13"/>
    <mergeCell ref="Y13:AD13"/>
    <mergeCell ref="AE13:AK13"/>
    <mergeCell ref="AL13:AS13"/>
    <mergeCell ref="AT13:AY13"/>
    <mergeCell ref="AZ13:BD13"/>
    <mergeCell ref="BE13:BL13"/>
    <mergeCell ref="BS15:BZ15"/>
    <mergeCell ref="CA15:CH15"/>
    <mergeCell ref="CI15:CL15"/>
    <mergeCell ref="CM15:CU15"/>
    <mergeCell ref="A14:J14"/>
    <mergeCell ref="K14:Q14"/>
    <mergeCell ref="R14:X14"/>
    <mergeCell ref="Y14:AD14"/>
    <mergeCell ref="AE14:AK14"/>
    <mergeCell ref="AL14:AS14"/>
    <mergeCell ref="AT14:AY14"/>
    <mergeCell ref="AZ14:BD14"/>
    <mergeCell ref="BE14:BL14"/>
    <mergeCell ref="BM13:BR13"/>
    <mergeCell ref="BS13:BZ13"/>
    <mergeCell ref="CA13:CH13"/>
    <mergeCell ref="CI13:CL13"/>
    <mergeCell ref="CM13:CU13"/>
    <mergeCell ref="BM14:BR14"/>
    <mergeCell ref="BS14:BZ14"/>
    <mergeCell ref="CA14:CH14"/>
    <mergeCell ref="CI14:CL14"/>
    <mergeCell ref="CM14:CU14"/>
    <mergeCell ref="BM16:BR16"/>
    <mergeCell ref="BS16:BZ16"/>
    <mergeCell ref="CA16:CH16"/>
    <mergeCell ref="CI16:CL16"/>
    <mergeCell ref="CM16:CU16"/>
    <mergeCell ref="A15:J15"/>
    <mergeCell ref="K15:Q15"/>
    <mergeCell ref="R15:X15"/>
    <mergeCell ref="Y15:AD15"/>
    <mergeCell ref="AE15:AK15"/>
    <mergeCell ref="A16:J16"/>
    <mergeCell ref="K16:Q16"/>
    <mergeCell ref="R16:X16"/>
    <mergeCell ref="Y16:AD16"/>
    <mergeCell ref="AE16:AK16"/>
    <mergeCell ref="AL16:AS16"/>
    <mergeCell ref="AT16:AY16"/>
    <mergeCell ref="AZ16:BD16"/>
    <mergeCell ref="BE16:BL16"/>
    <mergeCell ref="AL15:AS15"/>
    <mergeCell ref="AT15:AY15"/>
    <mergeCell ref="AZ15:BD15"/>
    <mergeCell ref="BE15:BL15"/>
    <mergeCell ref="BM15:BR15"/>
    <mergeCell ref="A17:J17"/>
    <mergeCell ref="K17:Q17"/>
    <mergeCell ref="R17:X17"/>
    <mergeCell ref="Y17:AD17"/>
    <mergeCell ref="AE17:AK17"/>
    <mergeCell ref="AL17:AS17"/>
    <mergeCell ref="AT17:AY17"/>
    <mergeCell ref="AZ17:BD17"/>
    <mergeCell ref="BE17:BL17"/>
    <mergeCell ref="BS19:BZ19"/>
    <mergeCell ref="CA19:CH19"/>
    <mergeCell ref="CI19:CL19"/>
    <mergeCell ref="CM19:CU19"/>
    <mergeCell ref="A18:J18"/>
    <mergeCell ref="K18:Q18"/>
    <mergeCell ref="R18:X18"/>
    <mergeCell ref="Y18:AD18"/>
    <mergeCell ref="AE18:AK18"/>
    <mergeCell ref="AL18:AS18"/>
    <mergeCell ref="AT18:AY18"/>
    <mergeCell ref="AZ18:BD18"/>
    <mergeCell ref="BE18:BL18"/>
    <mergeCell ref="BM17:BR17"/>
    <mergeCell ref="BS17:BZ17"/>
    <mergeCell ref="CA17:CH17"/>
    <mergeCell ref="CI17:CL17"/>
    <mergeCell ref="CM17:CU17"/>
    <mergeCell ref="BM18:BR18"/>
    <mergeCell ref="BS18:BZ18"/>
    <mergeCell ref="CA18:CH18"/>
    <mergeCell ref="CI18:CL18"/>
    <mergeCell ref="CM18:CU18"/>
    <mergeCell ref="BM20:BR20"/>
    <mergeCell ref="BS20:BZ20"/>
    <mergeCell ref="CA20:CH20"/>
    <mergeCell ref="CI20:CL20"/>
    <mergeCell ref="CM20:CU20"/>
    <mergeCell ref="A19:J19"/>
    <mergeCell ref="K19:Q19"/>
    <mergeCell ref="R19:X19"/>
    <mergeCell ref="Y19:AD19"/>
    <mergeCell ref="AE19:AK19"/>
    <mergeCell ref="A20:J20"/>
    <mergeCell ref="K20:Q20"/>
    <mergeCell ref="R20:X20"/>
    <mergeCell ref="Y20:AD20"/>
    <mergeCell ref="AE20:AK20"/>
    <mergeCell ref="AL20:AS20"/>
    <mergeCell ref="AT20:AY20"/>
    <mergeCell ref="AZ20:BD20"/>
    <mergeCell ref="BE20:BL20"/>
    <mergeCell ref="AL19:AS19"/>
    <mergeCell ref="AT19:AY19"/>
    <mergeCell ref="AZ19:BD19"/>
    <mergeCell ref="BE19:BL19"/>
    <mergeCell ref="BM19:BR19"/>
    <mergeCell ref="K21:Q21"/>
    <mergeCell ref="R21:X21"/>
    <mergeCell ref="Y21:AD21"/>
    <mergeCell ref="AE21:AK21"/>
    <mergeCell ref="AL21:AS21"/>
    <mergeCell ref="AT21:AY21"/>
    <mergeCell ref="CM21:CU21"/>
    <mergeCell ref="AZ21:BD21"/>
    <mergeCell ref="BE21:BL21"/>
    <mergeCell ref="BM21:BR21"/>
    <mergeCell ref="BS21:BZ21"/>
    <mergeCell ref="CA21:CH21"/>
    <mergeCell ref="CI21:CL21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19"/>
  <sheetViews>
    <sheetView zoomScale="120" zoomScaleNormal="120" workbookViewId="0">
      <selection activeCell="A16" sqref="A16:XFD19"/>
    </sheetView>
  </sheetViews>
  <sheetFormatPr defaultColWidth="1.42578125" defaultRowHeight="12.75" x14ac:dyDescent="0.2"/>
  <cols>
    <col min="1" max="44" width="1.42578125" style="1"/>
    <col min="45" max="45" width="3.7109375" style="1" customWidth="1"/>
    <col min="46" max="16384" width="1.42578125" style="1"/>
  </cols>
  <sheetData>
    <row r="1" spans="1:99" x14ac:dyDescent="0.2">
      <c r="A1" s="13" t="s">
        <v>712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3" spans="1:99" x14ac:dyDescent="0.2">
      <c r="A3" s="63" t="s">
        <v>204</v>
      </c>
      <c r="B3" s="63"/>
      <c r="C3" s="63"/>
      <c r="D3" s="63"/>
      <c r="E3" s="63"/>
      <c r="F3" s="63"/>
      <c r="G3" s="63"/>
      <c r="H3" s="63"/>
      <c r="I3" s="63"/>
      <c r="J3" s="63"/>
      <c r="K3" s="64" t="s">
        <v>205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 t="s">
        <v>206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 t="s">
        <v>207</v>
      </c>
      <c r="AM3" s="64"/>
      <c r="AN3" s="64"/>
      <c r="AO3" s="64"/>
      <c r="AP3" s="64"/>
      <c r="AQ3" s="64"/>
      <c r="AR3" s="64"/>
      <c r="AS3" s="64"/>
      <c r="AT3" s="64" t="s">
        <v>208</v>
      </c>
      <c r="AU3" s="64"/>
      <c r="AV3" s="64"/>
      <c r="AW3" s="64"/>
      <c r="AX3" s="64"/>
      <c r="AY3" s="64"/>
      <c r="AZ3" s="64" t="s">
        <v>209</v>
      </c>
      <c r="BA3" s="64"/>
      <c r="BB3" s="64"/>
      <c r="BC3" s="64"/>
      <c r="BD3" s="64"/>
      <c r="BE3" s="64" t="s">
        <v>210</v>
      </c>
      <c r="BF3" s="64"/>
      <c r="BG3" s="64"/>
      <c r="BH3" s="64"/>
      <c r="BI3" s="64"/>
      <c r="BJ3" s="64"/>
      <c r="BK3" s="64"/>
      <c r="BL3" s="64"/>
      <c r="BM3" s="64" t="s">
        <v>211</v>
      </c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 t="s">
        <v>21</v>
      </c>
      <c r="CB3" s="64"/>
      <c r="CC3" s="64"/>
      <c r="CD3" s="64"/>
      <c r="CE3" s="64"/>
      <c r="CF3" s="64"/>
      <c r="CG3" s="64"/>
      <c r="CH3" s="64"/>
      <c r="CI3" s="64" t="s">
        <v>20</v>
      </c>
      <c r="CJ3" s="64"/>
      <c r="CK3" s="64"/>
      <c r="CL3" s="64"/>
      <c r="CM3" s="60" t="s">
        <v>21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212</v>
      </c>
      <c r="B4" s="57"/>
      <c r="C4" s="57"/>
      <c r="D4" s="57"/>
      <c r="E4" s="57"/>
      <c r="F4" s="57"/>
      <c r="G4" s="57"/>
      <c r="H4" s="57"/>
      <c r="I4" s="57"/>
      <c r="J4" s="57"/>
      <c r="K4" s="58" t="s">
        <v>213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 t="s">
        <v>214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 t="s">
        <v>215</v>
      </c>
      <c r="AM4" s="58"/>
      <c r="AN4" s="58"/>
      <c r="AO4" s="58"/>
      <c r="AP4" s="58"/>
      <c r="AQ4" s="58"/>
      <c r="AR4" s="58"/>
      <c r="AS4" s="58"/>
      <c r="AT4" s="58" t="s">
        <v>216</v>
      </c>
      <c r="AU4" s="58"/>
      <c r="AV4" s="58"/>
      <c r="AW4" s="58"/>
      <c r="AX4" s="58"/>
      <c r="AY4" s="58"/>
      <c r="AZ4" s="58" t="s">
        <v>217</v>
      </c>
      <c r="BA4" s="58"/>
      <c r="BB4" s="58"/>
      <c r="BC4" s="58"/>
      <c r="BD4" s="58"/>
      <c r="BE4" s="58" t="s">
        <v>218</v>
      </c>
      <c r="BF4" s="58"/>
      <c r="BG4" s="58"/>
      <c r="BH4" s="58"/>
      <c r="BI4" s="58"/>
      <c r="BJ4" s="58"/>
      <c r="BK4" s="58"/>
      <c r="BL4" s="58"/>
      <c r="BM4" s="58" t="s">
        <v>219</v>
      </c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 t="s">
        <v>220</v>
      </c>
      <c r="CB4" s="58"/>
      <c r="CC4" s="58"/>
      <c r="CD4" s="58"/>
      <c r="CE4" s="58"/>
      <c r="CF4" s="58"/>
      <c r="CG4" s="58"/>
      <c r="CH4" s="58"/>
      <c r="CI4" s="58" t="s">
        <v>22</v>
      </c>
      <c r="CJ4" s="58"/>
      <c r="CK4" s="58"/>
      <c r="CL4" s="58"/>
      <c r="CM4" s="59" t="s">
        <v>221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222</v>
      </c>
      <c r="B5" s="57"/>
      <c r="C5" s="57"/>
      <c r="D5" s="57"/>
      <c r="E5" s="57"/>
      <c r="F5" s="57"/>
      <c r="G5" s="57"/>
      <c r="H5" s="57"/>
      <c r="I5" s="57"/>
      <c r="J5" s="57"/>
      <c r="K5" s="58" t="s">
        <v>223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224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 t="s">
        <v>225</v>
      </c>
      <c r="AM5" s="58"/>
      <c r="AN5" s="58"/>
      <c r="AO5" s="58"/>
      <c r="AP5" s="58"/>
      <c r="AQ5" s="58"/>
      <c r="AR5" s="58"/>
      <c r="AS5" s="58"/>
      <c r="AT5" s="58" t="s">
        <v>226</v>
      </c>
      <c r="AU5" s="58"/>
      <c r="AV5" s="58"/>
      <c r="AW5" s="58"/>
      <c r="AX5" s="58"/>
      <c r="AY5" s="58"/>
      <c r="AZ5" s="58" t="s">
        <v>227</v>
      </c>
      <c r="BA5" s="58"/>
      <c r="BB5" s="58"/>
      <c r="BC5" s="58"/>
      <c r="BD5" s="58"/>
      <c r="BE5" s="58" t="s">
        <v>228</v>
      </c>
      <c r="BF5" s="58"/>
      <c r="BG5" s="58"/>
      <c r="BH5" s="58"/>
      <c r="BI5" s="58"/>
      <c r="BJ5" s="58"/>
      <c r="BK5" s="58"/>
      <c r="BL5" s="58"/>
      <c r="BM5" s="58" t="s">
        <v>229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 t="s">
        <v>230</v>
      </c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9" t="s">
        <v>231</v>
      </c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232</v>
      </c>
      <c r="B6" s="57"/>
      <c r="C6" s="57"/>
      <c r="D6" s="57"/>
      <c r="E6" s="57"/>
      <c r="F6" s="57"/>
      <c r="G6" s="57"/>
      <c r="H6" s="57"/>
      <c r="I6" s="57"/>
      <c r="J6" s="57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58"/>
      <c r="AM6" s="58"/>
      <c r="AN6" s="58"/>
      <c r="AO6" s="58"/>
      <c r="AP6" s="58"/>
      <c r="AQ6" s="58"/>
      <c r="AR6" s="58"/>
      <c r="AS6" s="58"/>
      <c r="AT6" s="58" t="s">
        <v>233</v>
      </c>
      <c r="AU6" s="58"/>
      <c r="AV6" s="58"/>
      <c r="AW6" s="58"/>
      <c r="AX6" s="58"/>
      <c r="AY6" s="58"/>
      <c r="AZ6" s="58" t="s">
        <v>234</v>
      </c>
      <c r="BA6" s="58"/>
      <c r="BB6" s="58"/>
      <c r="BC6" s="58"/>
      <c r="BD6" s="58"/>
      <c r="BE6" s="58" t="s">
        <v>235</v>
      </c>
      <c r="BF6" s="58"/>
      <c r="BG6" s="58"/>
      <c r="BH6" s="58"/>
      <c r="BI6" s="58"/>
      <c r="BJ6" s="58"/>
      <c r="BK6" s="58"/>
      <c r="BL6" s="58"/>
      <c r="BM6" s="91" t="s">
        <v>236</v>
      </c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58" t="s">
        <v>237</v>
      </c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49</v>
      </c>
      <c r="B7" s="57"/>
      <c r="C7" s="57"/>
      <c r="D7" s="57"/>
      <c r="E7" s="57"/>
      <c r="F7" s="57"/>
      <c r="G7" s="57"/>
      <c r="H7" s="57"/>
      <c r="I7" s="57"/>
      <c r="J7" s="57"/>
      <c r="K7" s="58" t="s">
        <v>42</v>
      </c>
      <c r="L7" s="58"/>
      <c r="M7" s="58"/>
      <c r="N7" s="58"/>
      <c r="O7" s="58"/>
      <c r="P7" s="58"/>
      <c r="Q7" s="58"/>
      <c r="R7" s="58" t="s">
        <v>238</v>
      </c>
      <c r="S7" s="58"/>
      <c r="T7" s="58"/>
      <c r="U7" s="58"/>
      <c r="V7" s="58"/>
      <c r="W7" s="58"/>
      <c r="X7" s="58"/>
      <c r="Y7" s="58" t="s">
        <v>239</v>
      </c>
      <c r="Z7" s="58"/>
      <c r="AA7" s="58"/>
      <c r="AB7" s="58"/>
      <c r="AC7" s="58"/>
      <c r="AD7" s="58"/>
      <c r="AE7" s="58" t="s">
        <v>240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 t="s">
        <v>241</v>
      </c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 t="s">
        <v>242</v>
      </c>
      <c r="BF7" s="58"/>
      <c r="BG7" s="58"/>
      <c r="BH7" s="58"/>
      <c r="BI7" s="58"/>
      <c r="BJ7" s="58"/>
      <c r="BK7" s="58"/>
      <c r="BL7" s="58"/>
      <c r="BM7" s="58" t="s">
        <v>239</v>
      </c>
      <c r="BN7" s="58"/>
      <c r="BO7" s="58"/>
      <c r="BP7" s="58"/>
      <c r="BQ7" s="58"/>
      <c r="BR7" s="58"/>
      <c r="BS7" s="58" t="s">
        <v>49</v>
      </c>
      <c r="BT7" s="58"/>
      <c r="BU7" s="58"/>
      <c r="BV7" s="58"/>
      <c r="BW7" s="58"/>
      <c r="BX7" s="58"/>
      <c r="BY7" s="58"/>
      <c r="BZ7" s="58"/>
      <c r="CA7" s="58" t="s">
        <v>243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244</v>
      </c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58" t="s">
        <v>245</v>
      </c>
      <c r="S8" s="58"/>
      <c r="T8" s="58"/>
      <c r="U8" s="58"/>
      <c r="V8" s="58"/>
      <c r="W8" s="58"/>
      <c r="X8" s="58"/>
      <c r="Y8" s="58" t="s">
        <v>216</v>
      </c>
      <c r="Z8" s="58"/>
      <c r="AA8" s="58"/>
      <c r="AB8" s="58"/>
      <c r="AC8" s="58"/>
      <c r="AD8" s="58"/>
      <c r="AE8" s="58" t="s">
        <v>246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 t="s">
        <v>247</v>
      </c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 t="s">
        <v>216</v>
      </c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 t="s">
        <v>98</v>
      </c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  <c r="P9" s="58"/>
      <c r="Q9" s="58"/>
      <c r="R9" s="58" t="s">
        <v>248</v>
      </c>
      <c r="S9" s="58"/>
      <c r="T9" s="58"/>
      <c r="U9" s="58"/>
      <c r="V9" s="58"/>
      <c r="W9" s="58"/>
      <c r="X9" s="58"/>
      <c r="Y9" s="58" t="s">
        <v>226</v>
      </c>
      <c r="Z9" s="58"/>
      <c r="AA9" s="58"/>
      <c r="AB9" s="58"/>
      <c r="AC9" s="58"/>
      <c r="AD9" s="58"/>
      <c r="AE9" s="58" t="s">
        <v>249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 t="s">
        <v>216</v>
      </c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 t="s">
        <v>226</v>
      </c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8"/>
      <c r="M10" s="58"/>
      <c r="N10" s="58"/>
      <c r="O10" s="58"/>
      <c r="P10" s="58"/>
      <c r="Q10" s="58"/>
      <c r="R10" s="58" t="s">
        <v>250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 t="s">
        <v>251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 t="s">
        <v>252</v>
      </c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 t="s">
        <v>253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 t="s">
        <v>224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">
        <v>254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9"/>
      <c r="CN13" s="59"/>
      <c r="CO13" s="59"/>
      <c r="CP13" s="59"/>
      <c r="CQ13" s="59"/>
      <c r="CR13" s="59"/>
      <c r="CS13" s="59"/>
      <c r="CT13" s="59"/>
      <c r="CU13" s="59"/>
    </row>
    <row r="14" spans="1:99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91"/>
      <c r="L14" s="91"/>
      <c r="M14" s="91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2"/>
      <c r="Y14" s="91"/>
      <c r="Z14" s="91"/>
      <c r="AA14" s="91"/>
      <c r="AB14" s="91"/>
      <c r="AC14" s="91"/>
      <c r="AD14" s="91"/>
      <c r="AE14" s="91" t="s">
        <v>228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58"/>
      <c r="CJ14" s="58"/>
      <c r="CK14" s="58"/>
      <c r="CL14" s="58"/>
      <c r="CM14" s="59"/>
      <c r="CN14" s="59"/>
      <c r="CO14" s="59"/>
      <c r="CP14" s="59"/>
      <c r="CQ14" s="59"/>
      <c r="CR14" s="59"/>
      <c r="CS14" s="59"/>
      <c r="CT14" s="59"/>
      <c r="CU14" s="59"/>
    </row>
    <row r="15" spans="1:99" x14ac:dyDescent="0.2">
      <c r="A15" s="228">
        <v>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2">
        <v>2</v>
      </c>
      <c r="L15" s="222"/>
      <c r="M15" s="222"/>
      <c r="N15" s="222"/>
      <c r="O15" s="222"/>
      <c r="P15" s="222"/>
      <c r="Q15" s="222"/>
      <c r="R15" s="222">
        <v>3</v>
      </c>
      <c r="S15" s="222"/>
      <c r="T15" s="222"/>
      <c r="U15" s="222"/>
      <c r="V15" s="222"/>
      <c r="W15" s="222"/>
      <c r="X15" s="222"/>
      <c r="Y15" s="222">
        <v>4</v>
      </c>
      <c r="Z15" s="222"/>
      <c r="AA15" s="222"/>
      <c r="AB15" s="222"/>
      <c r="AC15" s="222"/>
      <c r="AD15" s="222"/>
      <c r="AE15" s="222">
        <v>5</v>
      </c>
      <c r="AF15" s="222"/>
      <c r="AG15" s="222"/>
      <c r="AH15" s="222"/>
      <c r="AI15" s="222"/>
      <c r="AJ15" s="222"/>
      <c r="AK15" s="222"/>
      <c r="AL15" s="222">
        <v>6</v>
      </c>
      <c r="AM15" s="222"/>
      <c r="AN15" s="222"/>
      <c r="AO15" s="222"/>
      <c r="AP15" s="222"/>
      <c r="AQ15" s="222"/>
      <c r="AR15" s="222"/>
      <c r="AS15" s="222"/>
      <c r="AT15" s="222">
        <v>7</v>
      </c>
      <c r="AU15" s="222"/>
      <c r="AV15" s="222"/>
      <c r="AW15" s="222"/>
      <c r="AX15" s="222"/>
      <c r="AY15" s="222"/>
      <c r="AZ15" s="222">
        <v>8</v>
      </c>
      <c r="BA15" s="222"/>
      <c r="BB15" s="222"/>
      <c r="BC15" s="222"/>
      <c r="BD15" s="222"/>
      <c r="BE15" s="222">
        <v>9</v>
      </c>
      <c r="BF15" s="222"/>
      <c r="BG15" s="222"/>
      <c r="BH15" s="222"/>
      <c r="BI15" s="222"/>
      <c r="BJ15" s="222"/>
      <c r="BK15" s="222"/>
      <c r="BL15" s="222"/>
      <c r="BM15" s="222">
        <v>10</v>
      </c>
      <c r="BN15" s="222"/>
      <c r="BO15" s="222"/>
      <c r="BP15" s="222"/>
      <c r="BQ15" s="222"/>
      <c r="BR15" s="222"/>
      <c r="BS15" s="222">
        <v>11</v>
      </c>
      <c r="BT15" s="222"/>
      <c r="BU15" s="222"/>
      <c r="BV15" s="222"/>
      <c r="BW15" s="222"/>
      <c r="BX15" s="222"/>
      <c r="BY15" s="222"/>
      <c r="BZ15" s="222"/>
      <c r="CA15" s="222">
        <v>12</v>
      </c>
      <c r="CB15" s="222"/>
      <c r="CC15" s="222"/>
      <c r="CD15" s="222"/>
      <c r="CE15" s="222"/>
      <c r="CF15" s="222"/>
      <c r="CG15" s="222"/>
      <c r="CH15" s="222"/>
      <c r="CI15" s="222">
        <v>13</v>
      </c>
      <c r="CJ15" s="222"/>
      <c r="CK15" s="222"/>
      <c r="CL15" s="222"/>
      <c r="CM15" s="223">
        <v>14</v>
      </c>
      <c r="CN15" s="223"/>
      <c r="CO15" s="223"/>
      <c r="CP15" s="223"/>
      <c r="CQ15" s="223"/>
      <c r="CR15" s="223"/>
      <c r="CS15" s="223"/>
      <c r="CT15" s="223"/>
      <c r="CU15" s="223"/>
    </row>
    <row r="16" spans="1:99" ht="15" customHeight="1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227"/>
      <c r="Z16" s="227"/>
      <c r="AA16" s="227"/>
      <c r="AB16" s="227"/>
      <c r="AC16" s="227"/>
      <c r="AD16" s="227"/>
      <c r="AE16" s="52"/>
      <c r="AF16" s="52"/>
      <c r="AG16" s="52"/>
      <c r="AH16" s="52"/>
      <c r="AI16" s="52"/>
      <c r="AJ16" s="52"/>
      <c r="AK16" s="52"/>
      <c r="AL16" s="162">
        <v>18645819.219999999</v>
      </c>
      <c r="AM16" s="162"/>
      <c r="AN16" s="162"/>
      <c r="AO16" s="162"/>
      <c r="AP16" s="162"/>
      <c r="AQ16" s="162"/>
      <c r="AR16" s="162"/>
      <c r="AS16" s="162"/>
      <c r="AT16" s="224"/>
      <c r="AU16" s="224"/>
      <c r="AV16" s="224"/>
      <c r="AW16" s="224"/>
      <c r="AX16" s="224"/>
      <c r="AY16" s="224"/>
      <c r="AZ16" s="162">
        <v>2.2000000000000002</v>
      </c>
      <c r="BA16" s="162"/>
      <c r="BB16" s="162"/>
      <c r="BC16" s="162"/>
      <c r="BD16" s="162"/>
      <c r="BE16" s="162">
        <f>AL16*AZ16/100+0.01</f>
        <v>410208.03284</v>
      </c>
      <c r="BF16" s="162"/>
      <c r="BG16" s="162"/>
      <c r="BH16" s="162"/>
      <c r="BI16" s="162"/>
      <c r="BJ16" s="162"/>
      <c r="BK16" s="162"/>
      <c r="BL16" s="162"/>
      <c r="BM16" s="224"/>
      <c r="BN16" s="224"/>
      <c r="BO16" s="224"/>
      <c r="BP16" s="224"/>
      <c r="BQ16" s="224"/>
      <c r="BR16" s="224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225" t="s">
        <v>62</v>
      </c>
      <c r="CJ16" s="225"/>
      <c r="CK16" s="225"/>
      <c r="CL16" s="225"/>
      <c r="CM16" s="192">
        <f>BE16-BS16+CA16</f>
        <v>410208.03284</v>
      </c>
      <c r="CN16" s="192"/>
      <c r="CO16" s="192"/>
      <c r="CP16" s="192"/>
      <c r="CQ16" s="192"/>
      <c r="CR16" s="192"/>
      <c r="CS16" s="192"/>
      <c r="CT16" s="192"/>
      <c r="CU16" s="192"/>
    </row>
    <row r="17" spans="1:99" ht="15" customHeight="1" x14ac:dyDescent="0.2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220"/>
      <c r="Z17" s="220"/>
      <c r="AA17" s="220"/>
      <c r="AB17" s="220"/>
      <c r="AC17" s="220"/>
      <c r="AD17" s="220"/>
      <c r="AE17" s="42"/>
      <c r="AF17" s="42"/>
      <c r="AG17" s="42"/>
      <c r="AH17" s="42"/>
      <c r="AI17" s="42"/>
      <c r="AJ17" s="42"/>
      <c r="AK17" s="42"/>
      <c r="AL17" s="103"/>
      <c r="AM17" s="103"/>
      <c r="AN17" s="103"/>
      <c r="AO17" s="103"/>
      <c r="AP17" s="103"/>
      <c r="AQ17" s="103"/>
      <c r="AR17" s="103"/>
      <c r="AS17" s="103"/>
      <c r="AT17" s="217"/>
      <c r="AU17" s="217"/>
      <c r="AV17" s="217"/>
      <c r="AW17" s="217"/>
      <c r="AX17" s="217"/>
      <c r="AY17" s="217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217"/>
      <c r="BN17" s="217"/>
      <c r="BO17" s="217"/>
      <c r="BP17" s="217"/>
      <c r="BQ17" s="217"/>
      <c r="BR17" s="217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218" t="s">
        <v>63</v>
      </c>
      <c r="CJ17" s="218"/>
      <c r="CK17" s="218"/>
      <c r="CL17" s="218"/>
      <c r="CM17" s="163"/>
      <c r="CN17" s="163"/>
      <c r="CO17" s="163"/>
      <c r="CP17" s="163"/>
      <c r="CQ17" s="163"/>
      <c r="CR17" s="163"/>
      <c r="CS17" s="163"/>
      <c r="CT17" s="163"/>
      <c r="CU17" s="163"/>
    </row>
    <row r="18" spans="1:99" ht="15" customHeight="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220"/>
      <c r="Z18" s="220"/>
      <c r="AA18" s="220"/>
      <c r="AB18" s="220"/>
      <c r="AC18" s="220"/>
      <c r="AD18" s="220"/>
      <c r="AE18" s="42"/>
      <c r="AF18" s="42"/>
      <c r="AG18" s="42"/>
      <c r="AH18" s="42"/>
      <c r="AI18" s="42"/>
      <c r="AJ18" s="42"/>
      <c r="AK18" s="42"/>
      <c r="AL18" s="103"/>
      <c r="AM18" s="103"/>
      <c r="AN18" s="103"/>
      <c r="AO18" s="103"/>
      <c r="AP18" s="103"/>
      <c r="AQ18" s="103"/>
      <c r="AR18" s="103"/>
      <c r="AS18" s="103"/>
      <c r="AT18" s="217"/>
      <c r="AU18" s="217"/>
      <c r="AV18" s="217"/>
      <c r="AW18" s="217"/>
      <c r="AX18" s="217"/>
      <c r="AY18" s="217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217"/>
      <c r="BN18" s="217"/>
      <c r="BO18" s="217"/>
      <c r="BP18" s="217"/>
      <c r="BQ18" s="217"/>
      <c r="BR18" s="217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218"/>
      <c r="CJ18" s="218"/>
      <c r="CK18" s="218"/>
      <c r="CL18" s="218"/>
      <c r="CM18" s="163"/>
      <c r="CN18" s="163"/>
      <c r="CO18" s="163"/>
      <c r="CP18" s="163"/>
      <c r="CQ18" s="163"/>
      <c r="CR18" s="163"/>
      <c r="CS18" s="163"/>
      <c r="CT18" s="163"/>
      <c r="CU18" s="163"/>
    </row>
    <row r="19" spans="1:99" ht="15" customHeight="1" x14ac:dyDescent="0.2">
      <c r="J19" s="18" t="s">
        <v>40</v>
      </c>
      <c r="K19" s="213"/>
      <c r="L19" s="213"/>
      <c r="M19" s="213"/>
      <c r="N19" s="213"/>
      <c r="O19" s="213"/>
      <c r="P19" s="213"/>
      <c r="Q19" s="213"/>
      <c r="R19" s="46"/>
      <c r="S19" s="46"/>
      <c r="T19" s="46"/>
      <c r="U19" s="46"/>
      <c r="V19" s="46"/>
      <c r="W19" s="46"/>
      <c r="X19" s="46"/>
      <c r="Y19" s="214" t="s">
        <v>41</v>
      </c>
      <c r="Z19" s="214"/>
      <c r="AA19" s="214"/>
      <c r="AB19" s="214"/>
      <c r="AC19" s="214"/>
      <c r="AD19" s="214"/>
      <c r="AE19" s="46"/>
      <c r="AF19" s="46"/>
      <c r="AG19" s="46"/>
      <c r="AH19" s="46"/>
      <c r="AI19" s="46"/>
      <c r="AJ19" s="46"/>
      <c r="AK19" s="46"/>
      <c r="AL19" s="158"/>
      <c r="AM19" s="158"/>
      <c r="AN19" s="158"/>
      <c r="AO19" s="158"/>
      <c r="AP19" s="158"/>
      <c r="AQ19" s="158"/>
      <c r="AR19" s="158"/>
      <c r="AS19" s="158"/>
      <c r="AT19" s="215" t="s">
        <v>41</v>
      </c>
      <c r="AU19" s="215"/>
      <c r="AV19" s="215"/>
      <c r="AW19" s="215"/>
      <c r="AX19" s="215"/>
      <c r="AY19" s="215"/>
      <c r="AZ19" s="215" t="s">
        <v>41</v>
      </c>
      <c r="BA19" s="215"/>
      <c r="BB19" s="215"/>
      <c r="BC19" s="215"/>
      <c r="BD19" s="215"/>
      <c r="BE19" s="158"/>
      <c r="BF19" s="158"/>
      <c r="BG19" s="158"/>
      <c r="BH19" s="158"/>
      <c r="BI19" s="158"/>
      <c r="BJ19" s="158"/>
      <c r="BK19" s="158"/>
      <c r="BL19" s="158"/>
      <c r="BM19" s="215" t="s">
        <v>41</v>
      </c>
      <c r="BN19" s="215"/>
      <c r="BO19" s="215"/>
      <c r="BP19" s="215"/>
      <c r="BQ19" s="215"/>
      <c r="BR19" s="215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215" t="s">
        <v>38</v>
      </c>
      <c r="CJ19" s="215"/>
      <c r="CK19" s="215"/>
      <c r="CL19" s="215"/>
      <c r="CM19" s="216">
        <f>CM16+CM17+CM18</f>
        <v>410208.03284</v>
      </c>
      <c r="CN19" s="216"/>
      <c r="CO19" s="216"/>
      <c r="CP19" s="216"/>
      <c r="CQ19" s="216"/>
      <c r="CR19" s="216"/>
      <c r="CS19" s="216"/>
      <c r="CT19" s="216"/>
      <c r="CU19" s="216"/>
    </row>
  </sheetData>
  <sheetProtection selectLockedCells="1" selectUnlockedCells="1"/>
  <mergeCells count="225">
    <mergeCell ref="CI3:CL3"/>
    <mergeCell ref="CM3:CU3"/>
    <mergeCell ref="A4:J4"/>
    <mergeCell ref="K4:X4"/>
    <mergeCell ref="Y4:AK4"/>
    <mergeCell ref="AL4:AS4"/>
    <mergeCell ref="AT4:AY4"/>
    <mergeCell ref="AZ4:BD4"/>
    <mergeCell ref="BE4:BL4"/>
    <mergeCell ref="BM4:BZ4"/>
    <mergeCell ref="CA4:CH4"/>
    <mergeCell ref="CI4:CL4"/>
    <mergeCell ref="CM4:CU4"/>
    <mergeCell ref="A3:J3"/>
    <mergeCell ref="K3:X3"/>
    <mergeCell ref="Y3:AK3"/>
    <mergeCell ref="AL3:AS3"/>
    <mergeCell ref="AT3:AY3"/>
    <mergeCell ref="AZ3:BD3"/>
    <mergeCell ref="BE3:BL3"/>
    <mergeCell ref="BM3:BZ3"/>
    <mergeCell ref="CA3:CH3"/>
    <mergeCell ref="CI5:CL5"/>
    <mergeCell ref="CM5:CU5"/>
    <mergeCell ref="A6:J6"/>
    <mergeCell ref="K6:X6"/>
    <mergeCell ref="Y6:AK6"/>
    <mergeCell ref="AL6:AS6"/>
    <mergeCell ref="AT6:AY6"/>
    <mergeCell ref="AZ6:BD6"/>
    <mergeCell ref="BE6:BL6"/>
    <mergeCell ref="BM6:BZ6"/>
    <mergeCell ref="CA6:CH6"/>
    <mergeCell ref="CI6:CL6"/>
    <mergeCell ref="CM6:CU6"/>
    <mergeCell ref="A5:J5"/>
    <mergeCell ref="K5:X5"/>
    <mergeCell ref="Y5:AK5"/>
    <mergeCell ref="AL5:AS5"/>
    <mergeCell ref="AT5:AY5"/>
    <mergeCell ref="AZ5:BD5"/>
    <mergeCell ref="BE5:BL5"/>
    <mergeCell ref="BM5:BZ5"/>
    <mergeCell ref="CA5:CH5"/>
    <mergeCell ref="A7:J7"/>
    <mergeCell ref="K7:Q7"/>
    <mergeCell ref="R7:X7"/>
    <mergeCell ref="Y7:AD7"/>
    <mergeCell ref="AE7:AK7"/>
    <mergeCell ref="AL7:AS7"/>
    <mergeCell ref="AT7:AY7"/>
    <mergeCell ref="AZ7:BD7"/>
    <mergeCell ref="BE7:BL7"/>
    <mergeCell ref="BS9:BZ9"/>
    <mergeCell ref="CA9:CH9"/>
    <mergeCell ref="CI9:CL9"/>
    <mergeCell ref="CM9:CU9"/>
    <mergeCell ref="A8:J8"/>
    <mergeCell ref="K8:Q8"/>
    <mergeCell ref="R8:X8"/>
    <mergeCell ref="Y8:AD8"/>
    <mergeCell ref="AE8:AK8"/>
    <mergeCell ref="AL8:AS8"/>
    <mergeCell ref="AT8:AY8"/>
    <mergeCell ref="AZ8:BD8"/>
    <mergeCell ref="BE8:BL8"/>
    <mergeCell ref="BM7:BR7"/>
    <mergeCell ref="BS7:BZ7"/>
    <mergeCell ref="CA7:CH7"/>
    <mergeCell ref="CI7:CL7"/>
    <mergeCell ref="CM7:CU7"/>
    <mergeCell ref="BM8:BR8"/>
    <mergeCell ref="BS8:BZ8"/>
    <mergeCell ref="CA8:CH8"/>
    <mergeCell ref="CI8:CL8"/>
    <mergeCell ref="CM8:CU8"/>
    <mergeCell ref="BM10:BR10"/>
    <mergeCell ref="BS10:BZ10"/>
    <mergeCell ref="CA10:CH10"/>
    <mergeCell ref="CI10:CL10"/>
    <mergeCell ref="CM10:CU10"/>
    <mergeCell ref="A9:J9"/>
    <mergeCell ref="K9:Q9"/>
    <mergeCell ref="R9:X9"/>
    <mergeCell ref="Y9:AD9"/>
    <mergeCell ref="AE9:AK9"/>
    <mergeCell ref="A10:J10"/>
    <mergeCell ref="K10:Q10"/>
    <mergeCell ref="R10:X10"/>
    <mergeCell ref="Y10:AD10"/>
    <mergeCell ref="AE10:AK10"/>
    <mergeCell ref="AL10:AS10"/>
    <mergeCell ref="AT10:AY10"/>
    <mergeCell ref="AZ10:BD10"/>
    <mergeCell ref="BE10:BL10"/>
    <mergeCell ref="AL9:AS9"/>
    <mergeCell ref="AT9:AY9"/>
    <mergeCell ref="AZ9:BD9"/>
    <mergeCell ref="BE9:BL9"/>
    <mergeCell ref="BM9:BR9"/>
    <mergeCell ref="A11:J11"/>
    <mergeCell ref="K11:Q11"/>
    <mergeCell ref="R11:X11"/>
    <mergeCell ref="Y11:AD11"/>
    <mergeCell ref="AE11:AK11"/>
    <mergeCell ref="AL11:AS11"/>
    <mergeCell ref="AT11:AY11"/>
    <mergeCell ref="AZ11:BD11"/>
    <mergeCell ref="BE11:BL11"/>
    <mergeCell ref="BS13:BZ13"/>
    <mergeCell ref="CA13:CH13"/>
    <mergeCell ref="CI13:CL13"/>
    <mergeCell ref="CM13:CU13"/>
    <mergeCell ref="A12:J12"/>
    <mergeCell ref="K12:Q12"/>
    <mergeCell ref="R12:X12"/>
    <mergeCell ref="Y12:AD12"/>
    <mergeCell ref="AE12:AK12"/>
    <mergeCell ref="AL12:AS12"/>
    <mergeCell ref="AT12:AY12"/>
    <mergeCell ref="AZ12:BD12"/>
    <mergeCell ref="BE12:BL12"/>
    <mergeCell ref="BM11:BR11"/>
    <mergeCell ref="BS11:BZ11"/>
    <mergeCell ref="CA11:CH11"/>
    <mergeCell ref="CI11:CL11"/>
    <mergeCell ref="CM11:CU11"/>
    <mergeCell ref="BM12:BR12"/>
    <mergeCell ref="BS12:BZ12"/>
    <mergeCell ref="CA12:CH12"/>
    <mergeCell ref="CI12:CL12"/>
    <mergeCell ref="CM12:CU12"/>
    <mergeCell ref="BM14:BR14"/>
    <mergeCell ref="BS14:BZ14"/>
    <mergeCell ref="CA14:CH14"/>
    <mergeCell ref="CI14:CL14"/>
    <mergeCell ref="CM14:CU14"/>
    <mergeCell ref="A13:J13"/>
    <mergeCell ref="K13:Q13"/>
    <mergeCell ref="R13:X13"/>
    <mergeCell ref="Y13:AD13"/>
    <mergeCell ref="AE13:AK13"/>
    <mergeCell ref="A14:J14"/>
    <mergeCell ref="K14:Q14"/>
    <mergeCell ref="R14:X14"/>
    <mergeCell ref="Y14:AD14"/>
    <mergeCell ref="AE14:AK14"/>
    <mergeCell ref="AL14:AS14"/>
    <mergeCell ref="AT14:AY14"/>
    <mergeCell ref="AZ14:BD14"/>
    <mergeCell ref="BE14:BL14"/>
    <mergeCell ref="AL13:AS13"/>
    <mergeCell ref="AT13:AY13"/>
    <mergeCell ref="AZ13:BD13"/>
    <mergeCell ref="BE13:BL13"/>
    <mergeCell ref="BM13:BR13"/>
    <mergeCell ref="A15:J15"/>
    <mergeCell ref="K15:Q15"/>
    <mergeCell ref="R15:X15"/>
    <mergeCell ref="Y15:AD15"/>
    <mergeCell ref="AE15:AK15"/>
    <mergeCell ref="AL15:AS15"/>
    <mergeCell ref="AT15:AY15"/>
    <mergeCell ref="AZ15:BD15"/>
    <mergeCell ref="BE15:BL15"/>
    <mergeCell ref="BS17:BZ17"/>
    <mergeCell ref="CA17:CH17"/>
    <mergeCell ref="CI17:CL17"/>
    <mergeCell ref="CM17:CU17"/>
    <mergeCell ref="A16:J16"/>
    <mergeCell ref="K16:Q16"/>
    <mergeCell ref="R16:X16"/>
    <mergeCell ref="Y16:AD16"/>
    <mergeCell ref="AE16:AK16"/>
    <mergeCell ref="AL16:AS16"/>
    <mergeCell ref="AT16:AY16"/>
    <mergeCell ref="AZ16:BD16"/>
    <mergeCell ref="BE16:BL16"/>
    <mergeCell ref="BM15:BR15"/>
    <mergeCell ref="BS15:BZ15"/>
    <mergeCell ref="CA15:CH15"/>
    <mergeCell ref="CI15:CL15"/>
    <mergeCell ref="CM15:CU15"/>
    <mergeCell ref="BM16:BR16"/>
    <mergeCell ref="BS16:BZ16"/>
    <mergeCell ref="CA16:CH16"/>
    <mergeCell ref="CI16:CL16"/>
    <mergeCell ref="CM16:CU16"/>
    <mergeCell ref="BM18:BR18"/>
    <mergeCell ref="BS18:BZ18"/>
    <mergeCell ref="CA18:CH18"/>
    <mergeCell ref="CI18:CL18"/>
    <mergeCell ref="CM18:CU18"/>
    <mergeCell ref="A17:J17"/>
    <mergeCell ref="K17:Q17"/>
    <mergeCell ref="R17:X17"/>
    <mergeCell ref="Y17:AD17"/>
    <mergeCell ref="AE17:AK17"/>
    <mergeCell ref="A18:J18"/>
    <mergeCell ref="K18:Q18"/>
    <mergeCell ref="R18:X18"/>
    <mergeCell ref="Y18:AD18"/>
    <mergeCell ref="AE18:AK18"/>
    <mergeCell ref="AL18:AS18"/>
    <mergeCell ref="AT18:AY18"/>
    <mergeCell ref="AZ18:BD18"/>
    <mergeCell ref="BE18:BL18"/>
    <mergeCell ref="AL17:AS17"/>
    <mergeCell ref="AT17:AY17"/>
    <mergeCell ref="AZ17:BD17"/>
    <mergeCell ref="BE17:BL17"/>
    <mergeCell ref="BM17:BR17"/>
    <mergeCell ref="K19:Q19"/>
    <mergeCell ref="R19:X19"/>
    <mergeCell ref="Y19:AD19"/>
    <mergeCell ref="AE19:AK19"/>
    <mergeCell ref="AL19:AS19"/>
    <mergeCell ref="AT19:AY19"/>
    <mergeCell ref="CM19:CU19"/>
    <mergeCell ref="AZ19:BD19"/>
    <mergeCell ref="BE19:BL19"/>
    <mergeCell ref="BM19:BR19"/>
    <mergeCell ref="BS19:BZ19"/>
    <mergeCell ref="CA19:CH19"/>
    <mergeCell ref="CI19:CL19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3"/>
  <sheetViews>
    <sheetView zoomScale="120" zoomScaleNormal="120" workbookViewId="0">
      <selection activeCell="CX28" sqref="CX28"/>
    </sheetView>
  </sheetViews>
  <sheetFormatPr defaultColWidth="1.42578125" defaultRowHeight="12.75" x14ac:dyDescent="0.2"/>
  <cols>
    <col min="1" max="44" width="1.42578125" style="1"/>
    <col min="45" max="45" width="2.7109375" style="1" customWidth="1"/>
    <col min="46" max="16384" width="1.42578125" style="1"/>
  </cols>
  <sheetData>
    <row r="1" spans="1:99" x14ac:dyDescent="0.2">
      <c r="A1" s="13" t="s">
        <v>713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3" spans="1:99" x14ac:dyDescent="0.2">
      <c r="A3" s="63" t="s">
        <v>204</v>
      </c>
      <c r="B3" s="63"/>
      <c r="C3" s="63"/>
      <c r="D3" s="63"/>
      <c r="E3" s="63"/>
      <c r="F3" s="63"/>
      <c r="G3" s="63"/>
      <c r="H3" s="63"/>
      <c r="I3" s="63"/>
      <c r="J3" s="63"/>
      <c r="K3" s="64" t="s">
        <v>205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 t="s">
        <v>206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 t="s">
        <v>207</v>
      </c>
      <c r="AM3" s="64"/>
      <c r="AN3" s="64"/>
      <c r="AO3" s="64"/>
      <c r="AP3" s="64"/>
      <c r="AQ3" s="64"/>
      <c r="AR3" s="64"/>
      <c r="AS3" s="64"/>
      <c r="AT3" s="64" t="s">
        <v>208</v>
      </c>
      <c r="AU3" s="64"/>
      <c r="AV3" s="64"/>
      <c r="AW3" s="64"/>
      <c r="AX3" s="64"/>
      <c r="AY3" s="64"/>
      <c r="AZ3" s="64" t="s">
        <v>209</v>
      </c>
      <c r="BA3" s="64"/>
      <c r="BB3" s="64"/>
      <c r="BC3" s="64"/>
      <c r="BD3" s="64"/>
      <c r="BE3" s="64" t="s">
        <v>210</v>
      </c>
      <c r="BF3" s="64"/>
      <c r="BG3" s="64"/>
      <c r="BH3" s="64"/>
      <c r="BI3" s="64"/>
      <c r="BJ3" s="64"/>
      <c r="BK3" s="64"/>
      <c r="BL3" s="64"/>
      <c r="BM3" s="64" t="s">
        <v>211</v>
      </c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 t="s">
        <v>21</v>
      </c>
      <c r="CB3" s="64"/>
      <c r="CC3" s="64"/>
      <c r="CD3" s="64"/>
      <c r="CE3" s="64"/>
      <c r="CF3" s="64"/>
      <c r="CG3" s="64"/>
      <c r="CH3" s="64"/>
      <c r="CI3" s="64" t="s">
        <v>20</v>
      </c>
      <c r="CJ3" s="64"/>
      <c r="CK3" s="64"/>
      <c r="CL3" s="64"/>
      <c r="CM3" s="60" t="s">
        <v>21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212</v>
      </c>
      <c r="B4" s="57"/>
      <c r="C4" s="57"/>
      <c r="D4" s="57"/>
      <c r="E4" s="57"/>
      <c r="F4" s="57"/>
      <c r="G4" s="57"/>
      <c r="H4" s="57"/>
      <c r="I4" s="57"/>
      <c r="J4" s="57"/>
      <c r="K4" s="58" t="s">
        <v>213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 t="s">
        <v>214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 t="s">
        <v>215</v>
      </c>
      <c r="AM4" s="58"/>
      <c r="AN4" s="58"/>
      <c r="AO4" s="58"/>
      <c r="AP4" s="58"/>
      <c r="AQ4" s="58"/>
      <c r="AR4" s="58"/>
      <c r="AS4" s="58"/>
      <c r="AT4" s="58" t="s">
        <v>216</v>
      </c>
      <c r="AU4" s="58"/>
      <c r="AV4" s="58"/>
      <c r="AW4" s="58"/>
      <c r="AX4" s="58"/>
      <c r="AY4" s="58"/>
      <c r="AZ4" s="58" t="s">
        <v>217</v>
      </c>
      <c r="BA4" s="58"/>
      <c r="BB4" s="58"/>
      <c r="BC4" s="58"/>
      <c r="BD4" s="58"/>
      <c r="BE4" s="58" t="s">
        <v>218</v>
      </c>
      <c r="BF4" s="58"/>
      <c r="BG4" s="58"/>
      <c r="BH4" s="58"/>
      <c r="BI4" s="58"/>
      <c r="BJ4" s="58"/>
      <c r="BK4" s="58"/>
      <c r="BL4" s="58"/>
      <c r="BM4" s="58" t="s">
        <v>219</v>
      </c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 t="s">
        <v>220</v>
      </c>
      <c r="CB4" s="58"/>
      <c r="CC4" s="58"/>
      <c r="CD4" s="58"/>
      <c r="CE4" s="58"/>
      <c r="CF4" s="58"/>
      <c r="CG4" s="58"/>
      <c r="CH4" s="58"/>
      <c r="CI4" s="58" t="s">
        <v>22</v>
      </c>
      <c r="CJ4" s="58"/>
      <c r="CK4" s="58"/>
      <c r="CL4" s="58"/>
      <c r="CM4" s="59" t="s">
        <v>221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222</v>
      </c>
      <c r="B5" s="57"/>
      <c r="C5" s="57"/>
      <c r="D5" s="57"/>
      <c r="E5" s="57"/>
      <c r="F5" s="57"/>
      <c r="G5" s="57"/>
      <c r="H5" s="57"/>
      <c r="I5" s="57"/>
      <c r="J5" s="57"/>
      <c r="K5" s="58" t="s">
        <v>223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 t="s">
        <v>224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 t="s">
        <v>225</v>
      </c>
      <c r="AM5" s="58"/>
      <c r="AN5" s="58"/>
      <c r="AO5" s="58"/>
      <c r="AP5" s="58"/>
      <c r="AQ5" s="58"/>
      <c r="AR5" s="58"/>
      <c r="AS5" s="58"/>
      <c r="AT5" s="58" t="s">
        <v>226</v>
      </c>
      <c r="AU5" s="58"/>
      <c r="AV5" s="58"/>
      <c r="AW5" s="58"/>
      <c r="AX5" s="58"/>
      <c r="AY5" s="58"/>
      <c r="AZ5" s="58" t="s">
        <v>227</v>
      </c>
      <c r="BA5" s="58"/>
      <c r="BB5" s="58"/>
      <c r="BC5" s="58"/>
      <c r="BD5" s="58"/>
      <c r="BE5" s="58" t="s">
        <v>228</v>
      </c>
      <c r="BF5" s="58"/>
      <c r="BG5" s="58"/>
      <c r="BH5" s="58"/>
      <c r="BI5" s="58"/>
      <c r="BJ5" s="58"/>
      <c r="BK5" s="58"/>
      <c r="BL5" s="58"/>
      <c r="BM5" s="58" t="s">
        <v>229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 t="s">
        <v>230</v>
      </c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9" t="s">
        <v>231</v>
      </c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232</v>
      </c>
      <c r="B6" s="57"/>
      <c r="C6" s="57"/>
      <c r="D6" s="57"/>
      <c r="E6" s="57"/>
      <c r="F6" s="57"/>
      <c r="G6" s="57"/>
      <c r="H6" s="57"/>
      <c r="I6" s="57"/>
      <c r="J6" s="57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58"/>
      <c r="AM6" s="58"/>
      <c r="AN6" s="58"/>
      <c r="AO6" s="58"/>
      <c r="AP6" s="58"/>
      <c r="AQ6" s="58"/>
      <c r="AR6" s="58"/>
      <c r="AS6" s="58"/>
      <c r="AT6" s="58" t="s">
        <v>233</v>
      </c>
      <c r="AU6" s="58"/>
      <c r="AV6" s="58"/>
      <c r="AW6" s="58"/>
      <c r="AX6" s="58"/>
      <c r="AY6" s="58"/>
      <c r="AZ6" s="58" t="s">
        <v>234</v>
      </c>
      <c r="BA6" s="58"/>
      <c r="BB6" s="58"/>
      <c r="BC6" s="58"/>
      <c r="BD6" s="58"/>
      <c r="BE6" s="58" t="s">
        <v>235</v>
      </c>
      <c r="BF6" s="58"/>
      <c r="BG6" s="58"/>
      <c r="BH6" s="58"/>
      <c r="BI6" s="58"/>
      <c r="BJ6" s="58"/>
      <c r="BK6" s="58"/>
      <c r="BL6" s="58"/>
      <c r="BM6" s="91" t="s">
        <v>236</v>
      </c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58" t="s">
        <v>237</v>
      </c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49</v>
      </c>
      <c r="B7" s="57"/>
      <c r="C7" s="57"/>
      <c r="D7" s="57"/>
      <c r="E7" s="57"/>
      <c r="F7" s="57"/>
      <c r="G7" s="57"/>
      <c r="H7" s="57"/>
      <c r="I7" s="57"/>
      <c r="J7" s="57"/>
      <c r="K7" s="58" t="s">
        <v>42</v>
      </c>
      <c r="L7" s="58"/>
      <c r="M7" s="58"/>
      <c r="N7" s="58"/>
      <c r="O7" s="58"/>
      <c r="P7" s="58"/>
      <c r="Q7" s="58"/>
      <c r="R7" s="58" t="s">
        <v>238</v>
      </c>
      <c r="S7" s="58"/>
      <c r="T7" s="58"/>
      <c r="U7" s="58"/>
      <c r="V7" s="58"/>
      <c r="W7" s="58"/>
      <c r="X7" s="58"/>
      <c r="Y7" s="58" t="s">
        <v>239</v>
      </c>
      <c r="Z7" s="58"/>
      <c r="AA7" s="58"/>
      <c r="AB7" s="58"/>
      <c r="AC7" s="58"/>
      <c r="AD7" s="58"/>
      <c r="AE7" s="58" t="s">
        <v>240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 t="s">
        <v>241</v>
      </c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 t="s">
        <v>242</v>
      </c>
      <c r="BF7" s="58"/>
      <c r="BG7" s="58"/>
      <c r="BH7" s="58"/>
      <c r="BI7" s="58"/>
      <c r="BJ7" s="58"/>
      <c r="BK7" s="58"/>
      <c r="BL7" s="58"/>
      <c r="BM7" s="58" t="s">
        <v>239</v>
      </c>
      <c r="BN7" s="58"/>
      <c r="BO7" s="58"/>
      <c r="BP7" s="58"/>
      <c r="BQ7" s="58"/>
      <c r="BR7" s="58"/>
      <c r="BS7" s="58" t="s">
        <v>49</v>
      </c>
      <c r="BT7" s="58"/>
      <c r="BU7" s="58"/>
      <c r="BV7" s="58"/>
      <c r="BW7" s="58"/>
      <c r="BX7" s="58"/>
      <c r="BY7" s="58"/>
      <c r="BZ7" s="58"/>
      <c r="CA7" s="58" t="s">
        <v>243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244</v>
      </c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58" t="s">
        <v>245</v>
      </c>
      <c r="S8" s="58"/>
      <c r="T8" s="58"/>
      <c r="U8" s="58"/>
      <c r="V8" s="58"/>
      <c r="W8" s="58"/>
      <c r="X8" s="58"/>
      <c r="Y8" s="58" t="s">
        <v>216</v>
      </c>
      <c r="Z8" s="58"/>
      <c r="AA8" s="58"/>
      <c r="AB8" s="58"/>
      <c r="AC8" s="58"/>
      <c r="AD8" s="58"/>
      <c r="AE8" s="58" t="s">
        <v>246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 t="s">
        <v>247</v>
      </c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 t="s">
        <v>216</v>
      </c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 t="s">
        <v>98</v>
      </c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  <c r="P9" s="58"/>
      <c r="Q9" s="58"/>
      <c r="R9" s="58" t="s">
        <v>248</v>
      </c>
      <c r="S9" s="58"/>
      <c r="T9" s="58"/>
      <c r="U9" s="58"/>
      <c r="V9" s="58"/>
      <c r="W9" s="58"/>
      <c r="X9" s="58"/>
      <c r="Y9" s="58" t="s">
        <v>226</v>
      </c>
      <c r="Z9" s="58"/>
      <c r="AA9" s="58"/>
      <c r="AB9" s="58"/>
      <c r="AC9" s="58"/>
      <c r="AD9" s="58"/>
      <c r="AE9" s="58" t="s">
        <v>249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 t="s">
        <v>216</v>
      </c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 t="s">
        <v>226</v>
      </c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8"/>
      <c r="M10" s="58"/>
      <c r="N10" s="58"/>
      <c r="O10" s="58"/>
      <c r="P10" s="58"/>
      <c r="Q10" s="58"/>
      <c r="R10" s="58" t="s">
        <v>250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 t="s">
        <v>251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 t="s">
        <v>252</v>
      </c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 t="s">
        <v>253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 t="s">
        <v>224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 t="s">
        <v>254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9"/>
      <c r="CN13" s="59"/>
      <c r="CO13" s="59"/>
      <c r="CP13" s="59"/>
      <c r="CQ13" s="59"/>
      <c r="CR13" s="59"/>
      <c r="CS13" s="59"/>
      <c r="CT13" s="59"/>
      <c r="CU13" s="59"/>
    </row>
    <row r="14" spans="1:99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91"/>
      <c r="L14" s="91"/>
      <c r="M14" s="91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2"/>
      <c r="Y14" s="91"/>
      <c r="Z14" s="91"/>
      <c r="AA14" s="91"/>
      <c r="AB14" s="91"/>
      <c r="AC14" s="91"/>
      <c r="AD14" s="91"/>
      <c r="AE14" s="91" t="s">
        <v>228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58"/>
      <c r="CJ14" s="58"/>
      <c r="CK14" s="58"/>
      <c r="CL14" s="58"/>
      <c r="CM14" s="59"/>
      <c r="CN14" s="59"/>
      <c r="CO14" s="59"/>
      <c r="CP14" s="59"/>
      <c r="CQ14" s="59"/>
      <c r="CR14" s="59"/>
      <c r="CS14" s="59"/>
      <c r="CT14" s="59"/>
      <c r="CU14" s="59"/>
    </row>
    <row r="15" spans="1:99" x14ac:dyDescent="0.2">
      <c r="A15" s="228">
        <v>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2">
        <v>2</v>
      </c>
      <c r="L15" s="222"/>
      <c r="M15" s="222"/>
      <c r="N15" s="222"/>
      <c r="O15" s="222"/>
      <c r="P15" s="222"/>
      <c r="Q15" s="222"/>
      <c r="R15" s="222">
        <v>3</v>
      </c>
      <c r="S15" s="222"/>
      <c r="T15" s="222"/>
      <c r="U15" s="222"/>
      <c r="V15" s="222"/>
      <c r="W15" s="222"/>
      <c r="X15" s="222"/>
      <c r="Y15" s="222">
        <v>4</v>
      </c>
      <c r="Z15" s="222"/>
      <c r="AA15" s="222"/>
      <c r="AB15" s="222"/>
      <c r="AC15" s="222"/>
      <c r="AD15" s="222"/>
      <c r="AE15" s="222">
        <v>5</v>
      </c>
      <c r="AF15" s="222"/>
      <c r="AG15" s="222"/>
      <c r="AH15" s="222"/>
      <c r="AI15" s="222"/>
      <c r="AJ15" s="222"/>
      <c r="AK15" s="222"/>
      <c r="AL15" s="222">
        <v>6</v>
      </c>
      <c r="AM15" s="222"/>
      <c r="AN15" s="222"/>
      <c r="AO15" s="222"/>
      <c r="AP15" s="222"/>
      <c r="AQ15" s="222"/>
      <c r="AR15" s="222"/>
      <c r="AS15" s="222"/>
      <c r="AT15" s="222">
        <v>7</v>
      </c>
      <c r="AU15" s="222"/>
      <c r="AV15" s="222"/>
      <c r="AW15" s="222"/>
      <c r="AX15" s="222"/>
      <c r="AY15" s="222"/>
      <c r="AZ15" s="222">
        <v>8</v>
      </c>
      <c r="BA15" s="222"/>
      <c r="BB15" s="222"/>
      <c r="BC15" s="222"/>
      <c r="BD15" s="222"/>
      <c r="BE15" s="222">
        <v>9</v>
      </c>
      <c r="BF15" s="222"/>
      <c r="BG15" s="222"/>
      <c r="BH15" s="222"/>
      <c r="BI15" s="222"/>
      <c r="BJ15" s="222"/>
      <c r="BK15" s="222"/>
      <c r="BL15" s="222"/>
      <c r="BM15" s="222">
        <v>10</v>
      </c>
      <c r="BN15" s="222"/>
      <c r="BO15" s="222"/>
      <c r="BP15" s="222"/>
      <c r="BQ15" s="222"/>
      <c r="BR15" s="222"/>
      <c r="BS15" s="222">
        <v>11</v>
      </c>
      <c r="BT15" s="222"/>
      <c r="BU15" s="222"/>
      <c r="BV15" s="222"/>
      <c r="BW15" s="222"/>
      <c r="BX15" s="222"/>
      <c r="BY15" s="222"/>
      <c r="BZ15" s="222"/>
      <c r="CA15" s="222">
        <v>12</v>
      </c>
      <c r="CB15" s="222"/>
      <c r="CC15" s="222"/>
      <c r="CD15" s="222"/>
      <c r="CE15" s="222"/>
      <c r="CF15" s="222"/>
      <c r="CG15" s="222"/>
      <c r="CH15" s="222"/>
      <c r="CI15" s="222">
        <v>13</v>
      </c>
      <c r="CJ15" s="222"/>
      <c r="CK15" s="222"/>
      <c r="CL15" s="222"/>
      <c r="CM15" s="223">
        <v>14</v>
      </c>
      <c r="CN15" s="223"/>
      <c r="CO15" s="223"/>
      <c r="CP15" s="223"/>
      <c r="CQ15" s="223"/>
      <c r="CR15" s="223"/>
      <c r="CS15" s="223"/>
      <c r="CT15" s="223"/>
      <c r="CU15" s="223"/>
    </row>
    <row r="16" spans="1:99" ht="15" customHeight="1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227"/>
      <c r="Z16" s="227"/>
      <c r="AA16" s="227"/>
      <c r="AB16" s="227"/>
      <c r="AC16" s="227"/>
      <c r="AD16" s="227"/>
      <c r="AE16" s="52"/>
      <c r="AF16" s="52"/>
      <c r="AG16" s="52"/>
      <c r="AH16" s="52"/>
      <c r="AI16" s="52"/>
      <c r="AJ16" s="52"/>
      <c r="AK16" s="52"/>
      <c r="AL16" s="162">
        <v>18645819.219999999</v>
      </c>
      <c r="AM16" s="162"/>
      <c r="AN16" s="162"/>
      <c r="AO16" s="162"/>
      <c r="AP16" s="162"/>
      <c r="AQ16" s="162"/>
      <c r="AR16" s="162"/>
      <c r="AS16" s="162"/>
      <c r="AT16" s="224"/>
      <c r="AU16" s="224"/>
      <c r="AV16" s="224"/>
      <c r="AW16" s="224"/>
      <c r="AX16" s="224"/>
      <c r="AY16" s="224"/>
      <c r="AZ16" s="162">
        <v>2.2000000000000002</v>
      </c>
      <c r="BA16" s="162"/>
      <c r="BB16" s="162"/>
      <c r="BC16" s="162"/>
      <c r="BD16" s="162"/>
      <c r="BE16" s="162">
        <f>AL16*AZ16/100+0.01</f>
        <v>410208.03284</v>
      </c>
      <c r="BF16" s="162"/>
      <c r="BG16" s="162"/>
      <c r="BH16" s="162"/>
      <c r="BI16" s="162"/>
      <c r="BJ16" s="162"/>
      <c r="BK16" s="162"/>
      <c r="BL16" s="162"/>
      <c r="BM16" s="224"/>
      <c r="BN16" s="224"/>
      <c r="BO16" s="224"/>
      <c r="BP16" s="224"/>
      <c r="BQ16" s="224"/>
      <c r="BR16" s="224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225" t="s">
        <v>62</v>
      </c>
      <c r="CJ16" s="225"/>
      <c r="CK16" s="225"/>
      <c r="CL16" s="225"/>
      <c r="CM16" s="192">
        <f>BE16-BS16+CA16</f>
        <v>410208.03284</v>
      </c>
      <c r="CN16" s="192"/>
      <c r="CO16" s="192"/>
      <c r="CP16" s="192"/>
      <c r="CQ16" s="192"/>
      <c r="CR16" s="192"/>
      <c r="CS16" s="192"/>
      <c r="CT16" s="192"/>
      <c r="CU16" s="192"/>
    </row>
    <row r="17" spans="1:99" ht="15" customHeight="1" x14ac:dyDescent="0.2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220"/>
      <c r="Z17" s="220"/>
      <c r="AA17" s="220"/>
      <c r="AB17" s="220"/>
      <c r="AC17" s="220"/>
      <c r="AD17" s="220"/>
      <c r="AE17" s="42"/>
      <c r="AF17" s="42"/>
      <c r="AG17" s="42"/>
      <c r="AH17" s="42"/>
      <c r="AI17" s="42"/>
      <c r="AJ17" s="42"/>
      <c r="AK17" s="42"/>
      <c r="AL17" s="103"/>
      <c r="AM17" s="103"/>
      <c r="AN17" s="103"/>
      <c r="AO17" s="103"/>
      <c r="AP17" s="103"/>
      <c r="AQ17" s="103"/>
      <c r="AR17" s="103"/>
      <c r="AS17" s="103"/>
      <c r="AT17" s="217"/>
      <c r="AU17" s="217"/>
      <c r="AV17" s="217"/>
      <c r="AW17" s="217"/>
      <c r="AX17" s="217"/>
      <c r="AY17" s="217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217"/>
      <c r="BN17" s="217"/>
      <c r="BO17" s="217"/>
      <c r="BP17" s="217"/>
      <c r="BQ17" s="217"/>
      <c r="BR17" s="217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218" t="s">
        <v>63</v>
      </c>
      <c r="CJ17" s="218"/>
      <c r="CK17" s="218"/>
      <c r="CL17" s="218"/>
      <c r="CM17" s="163"/>
      <c r="CN17" s="163"/>
      <c r="CO17" s="163"/>
      <c r="CP17" s="163"/>
      <c r="CQ17" s="163"/>
      <c r="CR17" s="163"/>
      <c r="CS17" s="163"/>
      <c r="CT17" s="163"/>
      <c r="CU17" s="163"/>
    </row>
    <row r="18" spans="1:99" ht="15" customHeight="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220"/>
      <c r="Z18" s="220"/>
      <c r="AA18" s="220"/>
      <c r="AB18" s="220"/>
      <c r="AC18" s="220"/>
      <c r="AD18" s="220"/>
      <c r="AE18" s="42"/>
      <c r="AF18" s="42"/>
      <c r="AG18" s="42"/>
      <c r="AH18" s="42"/>
      <c r="AI18" s="42"/>
      <c r="AJ18" s="42"/>
      <c r="AK18" s="42"/>
      <c r="AL18" s="103"/>
      <c r="AM18" s="103"/>
      <c r="AN18" s="103"/>
      <c r="AO18" s="103"/>
      <c r="AP18" s="103"/>
      <c r="AQ18" s="103"/>
      <c r="AR18" s="103"/>
      <c r="AS18" s="103"/>
      <c r="AT18" s="217"/>
      <c r="AU18" s="217"/>
      <c r="AV18" s="217"/>
      <c r="AW18" s="217"/>
      <c r="AX18" s="217"/>
      <c r="AY18" s="217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217"/>
      <c r="BN18" s="217"/>
      <c r="BO18" s="217"/>
      <c r="BP18" s="217"/>
      <c r="BQ18" s="217"/>
      <c r="BR18" s="217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218"/>
      <c r="CJ18" s="218"/>
      <c r="CK18" s="218"/>
      <c r="CL18" s="218"/>
      <c r="CM18" s="163"/>
      <c r="CN18" s="163"/>
      <c r="CO18" s="163"/>
      <c r="CP18" s="163"/>
      <c r="CQ18" s="163"/>
      <c r="CR18" s="163"/>
      <c r="CS18" s="163"/>
      <c r="CT18" s="163"/>
      <c r="CU18" s="163"/>
    </row>
    <row r="19" spans="1:99" ht="15" customHeight="1" x14ac:dyDescent="0.2">
      <c r="J19" s="18" t="s">
        <v>40</v>
      </c>
      <c r="K19" s="213"/>
      <c r="L19" s="213"/>
      <c r="M19" s="213"/>
      <c r="N19" s="213"/>
      <c r="O19" s="213"/>
      <c r="P19" s="213"/>
      <c r="Q19" s="213"/>
      <c r="R19" s="46"/>
      <c r="S19" s="46"/>
      <c r="T19" s="46"/>
      <c r="U19" s="46"/>
      <c r="V19" s="46"/>
      <c r="W19" s="46"/>
      <c r="X19" s="46"/>
      <c r="Y19" s="214" t="s">
        <v>41</v>
      </c>
      <c r="Z19" s="214"/>
      <c r="AA19" s="214"/>
      <c r="AB19" s="214"/>
      <c r="AC19" s="214"/>
      <c r="AD19" s="214"/>
      <c r="AE19" s="46"/>
      <c r="AF19" s="46"/>
      <c r="AG19" s="46"/>
      <c r="AH19" s="46"/>
      <c r="AI19" s="46"/>
      <c r="AJ19" s="46"/>
      <c r="AK19" s="46"/>
      <c r="AL19" s="158"/>
      <c r="AM19" s="158"/>
      <c r="AN19" s="158"/>
      <c r="AO19" s="158"/>
      <c r="AP19" s="158"/>
      <c r="AQ19" s="158"/>
      <c r="AR19" s="158"/>
      <c r="AS19" s="158"/>
      <c r="AT19" s="215" t="s">
        <v>41</v>
      </c>
      <c r="AU19" s="215"/>
      <c r="AV19" s="215"/>
      <c r="AW19" s="215"/>
      <c r="AX19" s="215"/>
      <c r="AY19" s="215"/>
      <c r="AZ19" s="215" t="s">
        <v>41</v>
      </c>
      <c r="BA19" s="215"/>
      <c r="BB19" s="215"/>
      <c r="BC19" s="215"/>
      <c r="BD19" s="215"/>
      <c r="BE19" s="158"/>
      <c r="BF19" s="158"/>
      <c r="BG19" s="158"/>
      <c r="BH19" s="158"/>
      <c r="BI19" s="158"/>
      <c r="BJ19" s="158"/>
      <c r="BK19" s="158"/>
      <c r="BL19" s="158"/>
      <c r="BM19" s="215" t="s">
        <v>41</v>
      </c>
      <c r="BN19" s="215"/>
      <c r="BO19" s="215"/>
      <c r="BP19" s="215"/>
      <c r="BQ19" s="215"/>
      <c r="BR19" s="215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215" t="s">
        <v>38</v>
      </c>
      <c r="CJ19" s="215"/>
      <c r="CK19" s="215"/>
      <c r="CL19" s="215"/>
      <c r="CM19" s="216">
        <f>CM16+CM17+CM18</f>
        <v>410208.03284</v>
      </c>
      <c r="CN19" s="216"/>
      <c r="CO19" s="216"/>
      <c r="CP19" s="216"/>
      <c r="CQ19" s="216"/>
      <c r="CR19" s="216"/>
      <c r="CS19" s="216"/>
      <c r="CT19" s="216"/>
      <c r="CU19" s="216"/>
    </row>
    <row r="22" spans="1:99" x14ac:dyDescent="0.2">
      <c r="A22" s="13" t="s">
        <v>255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4" spans="1:99" x14ac:dyDescent="0.2">
      <c r="A24" s="63" t="s">
        <v>256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 t="s">
        <v>257</v>
      </c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 t="s">
        <v>20</v>
      </c>
      <c r="BE24" s="64"/>
      <c r="BF24" s="64"/>
      <c r="BG24" s="64"/>
      <c r="BH24" s="64"/>
      <c r="BI24" s="65" t="s">
        <v>21</v>
      </c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</row>
    <row r="25" spans="1:99" x14ac:dyDescent="0.2">
      <c r="A25" s="57" t="s">
        <v>258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8" t="s">
        <v>259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 t="s">
        <v>22</v>
      </c>
      <c r="BE25" s="58"/>
      <c r="BF25" s="58"/>
      <c r="BG25" s="58"/>
      <c r="BH25" s="58"/>
      <c r="BI25" s="58" t="s">
        <v>603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 t="s">
        <v>604</v>
      </c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60" t="s">
        <v>658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1:99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 t="s">
        <v>24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 t="s">
        <v>25</v>
      </c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9" t="s">
        <v>26</v>
      </c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</row>
    <row r="27" spans="1:99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 t="s">
        <v>27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9" t="s">
        <v>28</v>
      </c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 t="s">
        <v>28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</row>
    <row r="28" spans="1:99" x14ac:dyDescent="0.2">
      <c r="A28" s="54">
        <v>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74">
        <v>2</v>
      </c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55">
        <v>3</v>
      </c>
      <c r="BE28" s="55"/>
      <c r="BF28" s="55"/>
      <c r="BG28" s="55"/>
      <c r="BH28" s="55"/>
      <c r="BI28" s="55">
        <v>3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>
        <v>4</v>
      </c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6">
        <v>5</v>
      </c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</row>
    <row r="29" spans="1:99" ht="15" customHeight="1" x14ac:dyDescent="0.2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20" t="s">
        <v>627</v>
      </c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51" t="s">
        <v>62</v>
      </c>
      <c r="BE29" s="51"/>
      <c r="BF29" s="51"/>
      <c r="BG29" s="51"/>
      <c r="BH29" s="51"/>
      <c r="BI29" s="162">
        <f>'расчет зем.налога'!CM13</f>
        <v>20779.361250000002</v>
      </c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236">
        <v>20779.361250000002</v>
      </c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8"/>
      <c r="CI29" s="236">
        <v>20779.361250000002</v>
      </c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8"/>
    </row>
    <row r="30" spans="1:99" ht="15" customHeight="1" x14ac:dyDescent="0.2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229"/>
      <c r="AO30" s="220" t="s">
        <v>628</v>
      </c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96" t="s">
        <v>63</v>
      </c>
      <c r="BE30" s="97"/>
      <c r="BF30" s="97"/>
      <c r="BG30" s="97"/>
      <c r="BH30" s="77"/>
      <c r="BI30" s="183">
        <f>'расчет зем.налога'!CM14</f>
        <v>150195.47039999999</v>
      </c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90"/>
      <c r="BV30" s="183">
        <v>150195.47039999999</v>
      </c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90"/>
      <c r="CI30" s="183">
        <v>150195.47039999999</v>
      </c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90"/>
    </row>
    <row r="31" spans="1:99" ht="15" customHeight="1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229"/>
      <c r="AO31" s="230" t="s">
        <v>629</v>
      </c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231"/>
      <c r="BD31" s="96" t="s">
        <v>74</v>
      </c>
      <c r="BE31" s="97"/>
      <c r="BF31" s="97"/>
      <c r="BG31" s="97"/>
      <c r="BH31" s="77"/>
      <c r="BI31" s="183">
        <f>'расчет зем.налога'!CM15</f>
        <v>53782.564200000001</v>
      </c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90"/>
      <c r="BV31" s="183">
        <v>53782.564200000001</v>
      </c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90"/>
      <c r="CI31" s="183">
        <v>53782.564200000001</v>
      </c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90"/>
    </row>
    <row r="32" spans="1:99" ht="15" customHeight="1" x14ac:dyDescent="0.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30" t="s">
        <v>630</v>
      </c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231"/>
      <c r="BD32" s="41" t="s">
        <v>75</v>
      </c>
      <c r="BE32" s="41"/>
      <c r="BF32" s="41"/>
      <c r="BG32" s="41"/>
      <c r="BH32" s="41"/>
      <c r="BI32" s="103">
        <f>'расчет зем.налога'!CM16</f>
        <v>135815.25269999998</v>
      </c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83">
        <v>135815.25269999998</v>
      </c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90"/>
      <c r="CI32" s="183">
        <v>135815.25269999998</v>
      </c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90"/>
    </row>
    <row r="33" spans="41:99" ht="15" customHeight="1" x14ac:dyDescent="0.2"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 t="s">
        <v>40</v>
      </c>
      <c r="BD33" s="84" t="s">
        <v>38</v>
      </c>
      <c r="BE33" s="84"/>
      <c r="BF33" s="84"/>
      <c r="BG33" s="84"/>
      <c r="BH33" s="84"/>
      <c r="BI33" s="158">
        <f>SUM(BI29:BI32)+515.32</f>
        <v>361087.96854999999</v>
      </c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232">
        <v>361087.96854999999</v>
      </c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4"/>
      <c r="CI33" s="232">
        <v>361087.96854999999</v>
      </c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4"/>
    </row>
  </sheetData>
  <sheetProtection selectLockedCells="1" selectUnlockedCells="1"/>
  <mergeCells count="281">
    <mergeCell ref="A30:AN30"/>
    <mergeCell ref="AO30:BC30"/>
    <mergeCell ref="BD30:BH30"/>
    <mergeCell ref="BI30:BU30"/>
    <mergeCell ref="BV30:CH30"/>
    <mergeCell ref="CI30:CU30"/>
    <mergeCell ref="A3:J3"/>
    <mergeCell ref="K3:X3"/>
    <mergeCell ref="Y3:AK3"/>
    <mergeCell ref="AL3:AS3"/>
    <mergeCell ref="AT3:AY3"/>
    <mergeCell ref="AZ3:BD3"/>
    <mergeCell ref="BE3:BL3"/>
    <mergeCell ref="BM3:BZ3"/>
    <mergeCell ref="CA3:CH3"/>
    <mergeCell ref="CI3:CL3"/>
    <mergeCell ref="CM3:CU3"/>
    <mergeCell ref="A4:J4"/>
    <mergeCell ref="K4:X4"/>
    <mergeCell ref="Y4:AK4"/>
    <mergeCell ref="AL4:AS4"/>
    <mergeCell ref="AT4:AY4"/>
    <mergeCell ref="AZ4:BD4"/>
    <mergeCell ref="BE4:BL4"/>
    <mergeCell ref="A5:J5"/>
    <mergeCell ref="K5:X5"/>
    <mergeCell ref="Y5:AK5"/>
    <mergeCell ref="AL5:AS5"/>
    <mergeCell ref="AT5:AY5"/>
    <mergeCell ref="AZ5:BD5"/>
    <mergeCell ref="BE5:BL5"/>
    <mergeCell ref="BM5:BZ5"/>
    <mergeCell ref="CA5:CH5"/>
    <mergeCell ref="AT6:AY6"/>
    <mergeCell ref="AZ6:BD6"/>
    <mergeCell ref="BE6:BL6"/>
    <mergeCell ref="BM6:BZ6"/>
    <mergeCell ref="CA6:CH6"/>
    <mergeCell ref="BM4:BZ4"/>
    <mergeCell ref="CA4:CH4"/>
    <mergeCell ref="CI4:CL4"/>
    <mergeCell ref="CM4:CU4"/>
    <mergeCell ref="CI5:CL5"/>
    <mergeCell ref="CM5:CU5"/>
    <mergeCell ref="AL8:AS8"/>
    <mergeCell ref="AT8:AY8"/>
    <mergeCell ref="AZ8:BD8"/>
    <mergeCell ref="BE8:BL8"/>
    <mergeCell ref="CI6:CL6"/>
    <mergeCell ref="CM6:CU6"/>
    <mergeCell ref="A7:J7"/>
    <mergeCell ref="K7:Q7"/>
    <mergeCell ref="R7:X7"/>
    <mergeCell ref="Y7:AD7"/>
    <mergeCell ref="AE7:AK7"/>
    <mergeCell ref="AL7:AS7"/>
    <mergeCell ref="AT7:AY7"/>
    <mergeCell ref="AZ7:BD7"/>
    <mergeCell ref="BE7:BL7"/>
    <mergeCell ref="BM7:BR7"/>
    <mergeCell ref="BS7:BZ7"/>
    <mergeCell ref="CA7:CH7"/>
    <mergeCell ref="CI7:CL7"/>
    <mergeCell ref="CM7:CU7"/>
    <mergeCell ref="A6:J6"/>
    <mergeCell ref="K6:X6"/>
    <mergeCell ref="Y6:AK6"/>
    <mergeCell ref="AL6:AS6"/>
    <mergeCell ref="BM8:BR8"/>
    <mergeCell ref="BS8:BZ8"/>
    <mergeCell ref="CA8:CH8"/>
    <mergeCell ref="CI8:CL8"/>
    <mergeCell ref="CM8:CU8"/>
    <mergeCell ref="A9:J9"/>
    <mergeCell ref="K9:Q9"/>
    <mergeCell ref="R9:X9"/>
    <mergeCell ref="Y9:AD9"/>
    <mergeCell ref="AE9:AK9"/>
    <mergeCell ref="AL9:AS9"/>
    <mergeCell ref="AT9:AY9"/>
    <mergeCell ref="AZ9:BD9"/>
    <mergeCell ref="BE9:BL9"/>
    <mergeCell ref="BM9:BR9"/>
    <mergeCell ref="BS9:BZ9"/>
    <mergeCell ref="CA9:CH9"/>
    <mergeCell ref="CI9:CL9"/>
    <mergeCell ref="CM9:CU9"/>
    <mergeCell ref="A8:J8"/>
    <mergeCell ref="K8:Q8"/>
    <mergeCell ref="R8:X8"/>
    <mergeCell ref="Y8:AD8"/>
    <mergeCell ref="AE8:AK8"/>
    <mergeCell ref="A10:J10"/>
    <mergeCell ref="K10:Q10"/>
    <mergeCell ref="R10:X10"/>
    <mergeCell ref="Y10:AD10"/>
    <mergeCell ref="AE10:AK10"/>
    <mergeCell ref="AL10:AS10"/>
    <mergeCell ref="AT10:AY10"/>
    <mergeCell ref="AZ10:BD10"/>
    <mergeCell ref="BE10:BL10"/>
    <mergeCell ref="BS12:BZ12"/>
    <mergeCell ref="CA12:CH12"/>
    <mergeCell ref="CI12:CL12"/>
    <mergeCell ref="CM12:CU12"/>
    <mergeCell ref="A11:J11"/>
    <mergeCell ref="K11:Q11"/>
    <mergeCell ref="R11:X11"/>
    <mergeCell ref="Y11:AD11"/>
    <mergeCell ref="AE11:AK11"/>
    <mergeCell ref="AL11:AS11"/>
    <mergeCell ref="AT11:AY11"/>
    <mergeCell ref="AZ11:BD11"/>
    <mergeCell ref="BE11:BL11"/>
    <mergeCell ref="BM10:BR10"/>
    <mergeCell ref="BS10:BZ10"/>
    <mergeCell ref="CA10:CH10"/>
    <mergeCell ref="CI10:CL10"/>
    <mergeCell ref="CM10:CU10"/>
    <mergeCell ref="BM11:BR11"/>
    <mergeCell ref="BS11:BZ11"/>
    <mergeCell ref="CA11:CH11"/>
    <mergeCell ref="CI11:CL11"/>
    <mergeCell ref="CM11:CU11"/>
    <mergeCell ref="BM13:BR13"/>
    <mergeCell ref="BS13:BZ13"/>
    <mergeCell ref="CA13:CH13"/>
    <mergeCell ref="CI13:CL13"/>
    <mergeCell ref="CM13:CU13"/>
    <mergeCell ref="A12:J12"/>
    <mergeCell ref="K12:Q12"/>
    <mergeCell ref="R12:X12"/>
    <mergeCell ref="Y12:AD12"/>
    <mergeCell ref="AE12:AK12"/>
    <mergeCell ref="A13:J13"/>
    <mergeCell ref="K13:Q13"/>
    <mergeCell ref="R13:X13"/>
    <mergeCell ref="Y13:AD13"/>
    <mergeCell ref="AE13:AK13"/>
    <mergeCell ref="AL13:AS13"/>
    <mergeCell ref="AT13:AY13"/>
    <mergeCell ref="AZ13:BD13"/>
    <mergeCell ref="BE13:BL13"/>
    <mergeCell ref="AL12:AS12"/>
    <mergeCell ref="AT12:AY12"/>
    <mergeCell ref="AZ12:BD12"/>
    <mergeCell ref="BE12:BL12"/>
    <mergeCell ref="BM12:BR12"/>
    <mergeCell ref="A14:J14"/>
    <mergeCell ref="K14:Q14"/>
    <mergeCell ref="R14:X14"/>
    <mergeCell ref="Y14:AD14"/>
    <mergeCell ref="AE14:AK14"/>
    <mergeCell ref="AL14:AS14"/>
    <mergeCell ref="AT14:AY14"/>
    <mergeCell ref="AZ14:BD14"/>
    <mergeCell ref="BE14:BL14"/>
    <mergeCell ref="BS16:BZ16"/>
    <mergeCell ref="CA16:CH16"/>
    <mergeCell ref="CI16:CL16"/>
    <mergeCell ref="CM16:CU16"/>
    <mergeCell ref="A15:J15"/>
    <mergeCell ref="K15:Q15"/>
    <mergeCell ref="R15:X15"/>
    <mergeCell ref="Y15:AD15"/>
    <mergeCell ref="AE15:AK15"/>
    <mergeCell ref="AL15:AS15"/>
    <mergeCell ref="AT15:AY15"/>
    <mergeCell ref="AZ15:BD15"/>
    <mergeCell ref="BE15:BL15"/>
    <mergeCell ref="BM14:BR14"/>
    <mergeCell ref="BS14:BZ14"/>
    <mergeCell ref="CA14:CH14"/>
    <mergeCell ref="CI14:CL14"/>
    <mergeCell ref="CM14:CU14"/>
    <mergeCell ref="BM15:BR15"/>
    <mergeCell ref="BS15:BZ15"/>
    <mergeCell ref="CA15:CH15"/>
    <mergeCell ref="CI15:CL15"/>
    <mergeCell ref="CM15:CU15"/>
    <mergeCell ref="BM17:BR17"/>
    <mergeCell ref="BS17:BZ17"/>
    <mergeCell ref="CA17:CH17"/>
    <mergeCell ref="CI17:CL17"/>
    <mergeCell ref="CM17:CU17"/>
    <mergeCell ref="A16:J16"/>
    <mergeCell ref="K16:Q16"/>
    <mergeCell ref="R16:X16"/>
    <mergeCell ref="Y16:AD16"/>
    <mergeCell ref="AE16:AK16"/>
    <mergeCell ref="A17:J17"/>
    <mergeCell ref="K17:Q17"/>
    <mergeCell ref="R17:X17"/>
    <mergeCell ref="Y17:AD17"/>
    <mergeCell ref="AE17:AK17"/>
    <mergeCell ref="AL17:AS17"/>
    <mergeCell ref="AT17:AY17"/>
    <mergeCell ref="AZ17:BD17"/>
    <mergeCell ref="BE17:BL17"/>
    <mergeCell ref="AL16:AS16"/>
    <mergeCell ref="AT16:AY16"/>
    <mergeCell ref="AZ16:BD16"/>
    <mergeCell ref="BE16:BL16"/>
    <mergeCell ref="BM16:BR16"/>
    <mergeCell ref="A18:J18"/>
    <mergeCell ref="K18:Q18"/>
    <mergeCell ref="R18:X18"/>
    <mergeCell ref="Y18:AD18"/>
    <mergeCell ref="AE18:AK18"/>
    <mergeCell ref="AL18:AS18"/>
    <mergeCell ref="AT18:AY18"/>
    <mergeCell ref="AZ18:BD18"/>
    <mergeCell ref="BE18:BL18"/>
    <mergeCell ref="BM18:BR18"/>
    <mergeCell ref="BS18:BZ18"/>
    <mergeCell ref="CA18:CH18"/>
    <mergeCell ref="CI18:CL18"/>
    <mergeCell ref="CM18:CU18"/>
    <mergeCell ref="K19:Q19"/>
    <mergeCell ref="R19:X19"/>
    <mergeCell ref="Y19:AD19"/>
    <mergeCell ref="AE19:AK19"/>
    <mergeCell ref="AL19:AS19"/>
    <mergeCell ref="AT19:AY19"/>
    <mergeCell ref="AZ19:BD19"/>
    <mergeCell ref="BE19:BL19"/>
    <mergeCell ref="BM19:BR19"/>
    <mergeCell ref="BS19:BZ19"/>
    <mergeCell ref="CA19:CH19"/>
    <mergeCell ref="CI19:CL19"/>
    <mergeCell ref="CM19:CU19"/>
    <mergeCell ref="A24:AN24"/>
    <mergeCell ref="AO24:BC24"/>
    <mergeCell ref="BD24:BH24"/>
    <mergeCell ref="BI24:CU24"/>
    <mergeCell ref="A25:AN25"/>
    <mergeCell ref="AO25:BC25"/>
    <mergeCell ref="BD25:BH25"/>
    <mergeCell ref="BI25:BU25"/>
    <mergeCell ref="BV25:CH25"/>
    <mergeCell ref="CI25:CU25"/>
    <mergeCell ref="A26:AN26"/>
    <mergeCell ref="AO26:BC26"/>
    <mergeCell ref="BD26:BH26"/>
    <mergeCell ref="BI26:BU26"/>
    <mergeCell ref="BV26:CH26"/>
    <mergeCell ref="CI26:CU26"/>
    <mergeCell ref="A27:AN27"/>
    <mergeCell ref="AO27:BC27"/>
    <mergeCell ref="BD27:BH27"/>
    <mergeCell ref="BI27:BU27"/>
    <mergeCell ref="BV27:CH27"/>
    <mergeCell ref="CI27:CU27"/>
    <mergeCell ref="A28:AN28"/>
    <mergeCell ref="AO28:BC28"/>
    <mergeCell ref="BD28:BH28"/>
    <mergeCell ref="BI28:BU28"/>
    <mergeCell ref="BV28:CH28"/>
    <mergeCell ref="CI28:CU28"/>
    <mergeCell ref="A29:AN29"/>
    <mergeCell ref="AO29:BC29"/>
    <mergeCell ref="BD29:BH29"/>
    <mergeCell ref="BI29:BU29"/>
    <mergeCell ref="BV29:CH29"/>
    <mergeCell ref="CI29:CU29"/>
    <mergeCell ref="A31:AN31"/>
    <mergeCell ref="AO31:BC31"/>
    <mergeCell ref="BD31:BH31"/>
    <mergeCell ref="BI31:BU31"/>
    <mergeCell ref="BV31:CH31"/>
    <mergeCell ref="CI31:CU31"/>
    <mergeCell ref="BD33:BH33"/>
    <mergeCell ref="BI33:BU33"/>
    <mergeCell ref="BV33:CH33"/>
    <mergeCell ref="CI33:CU33"/>
    <mergeCell ref="A32:AN32"/>
    <mergeCell ref="AO32:BC32"/>
    <mergeCell ref="BD32:BH32"/>
    <mergeCell ref="BI32:BU32"/>
    <mergeCell ref="BV32:CH32"/>
    <mergeCell ref="CI32:CU32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3"/>
  <sheetViews>
    <sheetView zoomScale="120" zoomScaleNormal="120" workbookViewId="0">
      <selection activeCell="CM17" sqref="CM17:CU17"/>
    </sheetView>
  </sheetViews>
  <sheetFormatPr defaultColWidth="1.42578125" defaultRowHeight="12.75" x14ac:dyDescent="0.2"/>
  <cols>
    <col min="1" max="22" width="1.42578125" style="1"/>
    <col min="23" max="23" width="5.28515625" style="1" customWidth="1"/>
    <col min="24" max="37" width="1.42578125" style="1"/>
    <col min="38" max="38" width="2.42578125" style="1" customWidth="1"/>
    <col min="39" max="67" width="1.42578125" style="1"/>
    <col min="68" max="68" width="2" style="1" customWidth="1"/>
    <col min="69" max="16384" width="1.42578125" style="1"/>
  </cols>
  <sheetData>
    <row r="1" spans="1:99" x14ac:dyDescent="0.2">
      <c r="A1" s="13" t="s">
        <v>708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3" spans="1:99" x14ac:dyDescent="0.2">
      <c r="A3" s="63" t="s">
        <v>260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261</v>
      </c>
      <c r="O3" s="64"/>
      <c r="P3" s="64"/>
      <c r="Q3" s="64"/>
      <c r="R3" s="64"/>
      <c r="S3" s="64"/>
      <c r="T3" s="64"/>
      <c r="U3" s="64"/>
      <c r="V3" s="64"/>
      <c r="W3" s="64"/>
      <c r="X3" s="64" t="s">
        <v>262</v>
      </c>
      <c r="Y3" s="64"/>
      <c r="Z3" s="64"/>
      <c r="AA3" s="64"/>
      <c r="AB3" s="64"/>
      <c r="AC3" s="64"/>
      <c r="AD3" s="64"/>
      <c r="AE3" s="64" t="s">
        <v>263</v>
      </c>
      <c r="AF3" s="64"/>
      <c r="AG3" s="64"/>
      <c r="AH3" s="64"/>
      <c r="AI3" s="64"/>
      <c r="AJ3" s="64"/>
      <c r="AK3" s="64"/>
      <c r="AL3" s="64"/>
      <c r="AM3" s="64" t="s">
        <v>264</v>
      </c>
      <c r="AN3" s="64"/>
      <c r="AO3" s="64"/>
      <c r="AP3" s="64"/>
      <c r="AQ3" s="64"/>
      <c r="AR3" s="64"/>
      <c r="AS3" s="64"/>
      <c r="AT3" s="64"/>
      <c r="AU3" s="64" t="s">
        <v>211</v>
      </c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 t="s">
        <v>207</v>
      </c>
      <c r="BJ3" s="64"/>
      <c r="BK3" s="64"/>
      <c r="BL3" s="64"/>
      <c r="BM3" s="64"/>
      <c r="BN3" s="64"/>
      <c r="BO3" s="64"/>
      <c r="BP3" s="64"/>
      <c r="BQ3" s="64" t="s">
        <v>209</v>
      </c>
      <c r="BR3" s="64"/>
      <c r="BS3" s="64"/>
      <c r="BT3" s="64"/>
      <c r="BU3" s="64"/>
      <c r="BV3" s="64"/>
      <c r="BW3" s="64"/>
      <c r="BX3" s="64" t="s">
        <v>142</v>
      </c>
      <c r="BY3" s="64"/>
      <c r="BZ3" s="64"/>
      <c r="CA3" s="64"/>
      <c r="CB3" s="64"/>
      <c r="CC3" s="64"/>
      <c r="CD3" s="64"/>
      <c r="CE3" s="64"/>
      <c r="CF3" s="64" t="s">
        <v>265</v>
      </c>
      <c r="CG3" s="64"/>
      <c r="CH3" s="64"/>
      <c r="CI3" s="64"/>
      <c r="CJ3" s="64"/>
      <c r="CK3" s="64"/>
      <c r="CL3" s="64"/>
      <c r="CM3" s="60" t="s">
        <v>266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267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 t="s">
        <v>268</v>
      </c>
      <c r="O4" s="58"/>
      <c r="P4" s="58"/>
      <c r="Q4" s="58"/>
      <c r="R4" s="58"/>
      <c r="S4" s="58"/>
      <c r="T4" s="58"/>
      <c r="U4" s="58"/>
      <c r="V4" s="58"/>
      <c r="W4" s="58"/>
      <c r="X4" s="58" t="s">
        <v>269</v>
      </c>
      <c r="Y4" s="58"/>
      <c r="Z4" s="58"/>
      <c r="AA4" s="58"/>
      <c r="AB4" s="58"/>
      <c r="AC4" s="58"/>
      <c r="AD4" s="58"/>
      <c r="AE4" s="58" t="s">
        <v>270</v>
      </c>
      <c r="AF4" s="58"/>
      <c r="AG4" s="58"/>
      <c r="AH4" s="58"/>
      <c r="AI4" s="58"/>
      <c r="AJ4" s="58"/>
      <c r="AK4" s="58"/>
      <c r="AL4" s="58"/>
      <c r="AM4" s="58" t="s">
        <v>271</v>
      </c>
      <c r="AN4" s="58"/>
      <c r="AO4" s="58"/>
      <c r="AP4" s="58"/>
      <c r="AQ4" s="58"/>
      <c r="AR4" s="58"/>
      <c r="AS4" s="58"/>
      <c r="AT4" s="58"/>
      <c r="AU4" s="58" t="s">
        <v>272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 t="s">
        <v>215</v>
      </c>
      <c r="BJ4" s="58"/>
      <c r="BK4" s="58"/>
      <c r="BL4" s="58"/>
      <c r="BM4" s="58"/>
      <c r="BN4" s="58"/>
      <c r="BO4" s="58"/>
      <c r="BP4" s="58"/>
      <c r="BQ4" s="58" t="s">
        <v>217</v>
      </c>
      <c r="BR4" s="58"/>
      <c r="BS4" s="58"/>
      <c r="BT4" s="58"/>
      <c r="BU4" s="58"/>
      <c r="BV4" s="58"/>
      <c r="BW4" s="58"/>
      <c r="BX4" s="58" t="s">
        <v>273</v>
      </c>
      <c r="BY4" s="58"/>
      <c r="BZ4" s="58"/>
      <c r="CA4" s="58"/>
      <c r="CB4" s="58"/>
      <c r="CC4" s="58"/>
      <c r="CD4" s="58"/>
      <c r="CE4" s="58"/>
      <c r="CF4" s="58" t="s">
        <v>274</v>
      </c>
      <c r="CG4" s="58"/>
      <c r="CH4" s="58"/>
      <c r="CI4" s="58"/>
      <c r="CJ4" s="58"/>
      <c r="CK4" s="58"/>
      <c r="CL4" s="58"/>
      <c r="CM4" s="59" t="s">
        <v>49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 t="s">
        <v>276</v>
      </c>
      <c r="O5" s="58"/>
      <c r="P5" s="58"/>
      <c r="Q5" s="58"/>
      <c r="R5" s="58"/>
      <c r="S5" s="58"/>
      <c r="T5" s="58"/>
      <c r="U5" s="58"/>
      <c r="V5" s="58"/>
      <c r="W5" s="58"/>
      <c r="X5" s="58" t="s">
        <v>277</v>
      </c>
      <c r="Y5" s="58"/>
      <c r="Z5" s="58"/>
      <c r="AA5" s="58"/>
      <c r="AB5" s="58"/>
      <c r="AC5" s="58"/>
      <c r="AD5" s="58"/>
      <c r="AE5" s="58" t="s">
        <v>278</v>
      </c>
      <c r="AF5" s="58"/>
      <c r="AG5" s="58"/>
      <c r="AH5" s="58"/>
      <c r="AI5" s="58"/>
      <c r="AJ5" s="58"/>
      <c r="AK5" s="58"/>
      <c r="AL5" s="58"/>
      <c r="AM5" s="58" t="s">
        <v>279</v>
      </c>
      <c r="AN5" s="58"/>
      <c r="AO5" s="58"/>
      <c r="AP5" s="58"/>
      <c r="AQ5" s="58"/>
      <c r="AR5" s="58"/>
      <c r="AS5" s="58"/>
      <c r="AT5" s="58"/>
      <c r="AU5" s="58" t="s">
        <v>280</v>
      </c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 t="s">
        <v>227</v>
      </c>
      <c r="BR5" s="58"/>
      <c r="BS5" s="58"/>
      <c r="BT5" s="58"/>
      <c r="BU5" s="58"/>
      <c r="BV5" s="58"/>
      <c r="BW5" s="58"/>
      <c r="BX5" s="58" t="s">
        <v>281</v>
      </c>
      <c r="BY5" s="58"/>
      <c r="BZ5" s="58"/>
      <c r="CA5" s="58"/>
      <c r="CB5" s="58"/>
      <c r="CC5" s="58"/>
      <c r="CD5" s="58"/>
      <c r="CE5" s="58"/>
      <c r="CF5" s="58" t="s">
        <v>282</v>
      </c>
      <c r="CG5" s="58"/>
      <c r="CH5" s="58"/>
      <c r="CI5" s="58"/>
      <c r="CJ5" s="58"/>
      <c r="CK5" s="58"/>
      <c r="CL5" s="58"/>
      <c r="CM5" s="59" t="s">
        <v>244</v>
      </c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283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 t="s">
        <v>284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 t="s">
        <v>285</v>
      </c>
      <c r="AF6" s="58"/>
      <c r="AG6" s="58"/>
      <c r="AH6" s="58"/>
      <c r="AI6" s="58"/>
      <c r="AJ6" s="58"/>
      <c r="AK6" s="58"/>
      <c r="AL6" s="58"/>
      <c r="AM6" s="58" t="s">
        <v>286</v>
      </c>
      <c r="AN6" s="58"/>
      <c r="AO6" s="58"/>
      <c r="AP6" s="58"/>
      <c r="AQ6" s="58"/>
      <c r="AR6" s="58"/>
      <c r="AS6" s="58"/>
      <c r="AT6" s="58"/>
      <c r="AU6" s="58" t="s">
        <v>287</v>
      </c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 t="s">
        <v>234</v>
      </c>
      <c r="BR6" s="58"/>
      <c r="BS6" s="58"/>
      <c r="BT6" s="58"/>
      <c r="BU6" s="58"/>
      <c r="BV6" s="58"/>
      <c r="BW6" s="58"/>
      <c r="BX6" s="58" t="s">
        <v>282</v>
      </c>
      <c r="BY6" s="58"/>
      <c r="BZ6" s="58"/>
      <c r="CA6" s="58"/>
      <c r="CB6" s="58"/>
      <c r="CC6" s="58"/>
      <c r="CD6" s="58"/>
      <c r="CE6" s="58"/>
      <c r="CF6" s="58" t="s">
        <v>288</v>
      </c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289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 t="s">
        <v>290</v>
      </c>
      <c r="AF7" s="58"/>
      <c r="AG7" s="58"/>
      <c r="AH7" s="58"/>
      <c r="AI7" s="58"/>
      <c r="AJ7" s="58"/>
      <c r="AK7" s="58"/>
      <c r="AL7" s="58"/>
      <c r="AM7" s="58" t="s">
        <v>291</v>
      </c>
      <c r="AN7" s="58"/>
      <c r="AO7" s="58"/>
      <c r="AP7" s="58"/>
      <c r="AQ7" s="58"/>
      <c r="AR7" s="58"/>
      <c r="AS7" s="58"/>
      <c r="AT7" s="58"/>
      <c r="AU7" s="91" t="s">
        <v>292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 t="s">
        <v>293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294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 t="s">
        <v>276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4" t="s">
        <v>295</v>
      </c>
      <c r="AV8" s="64"/>
      <c r="AW8" s="64"/>
      <c r="AX8" s="64"/>
      <c r="AY8" s="64"/>
      <c r="AZ8" s="64"/>
      <c r="BA8" s="64"/>
      <c r="BB8" s="64" t="s">
        <v>49</v>
      </c>
      <c r="BC8" s="64"/>
      <c r="BD8" s="64"/>
      <c r="BE8" s="64"/>
      <c r="BF8" s="64"/>
      <c r="BG8" s="64"/>
      <c r="BH8" s="64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 t="s">
        <v>296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 t="s">
        <v>297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 t="s">
        <v>284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 t="s">
        <v>298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 t="s">
        <v>299</v>
      </c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 t="s">
        <v>300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 t="s">
        <v>226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 t="s">
        <v>301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 t="s">
        <v>53</v>
      </c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3.5" thickBot="1" x14ac:dyDescent="0.25">
      <c r="A12" s="228">
        <v>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2">
        <v>2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>
        <v>3</v>
      </c>
      <c r="Y12" s="222"/>
      <c r="Z12" s="222"/>
      <c r="AA12" s="222"/>
      <c r="AB12" s="222"/>
      <c r="AC12" s="222"/>
      <c r="AD12" s="222"/>
      <c r="AE12" s="222">
        <v>4</v>
      </c>
      <c r="AF12" s="222"/>
      <c r="AG12" s="222"/>
      <c r="AH12" s="222"/>
      <c r="AI12" s="222"/>
      <c r="AJ12" s="222"/>
      <c r="AK12" s="222"/>
      <c r="AL12" s="222"/>
      <c r="AM12" s="222">
        <v>5</v>
      </c>
      <c r="AN12" s="222"/>
      <c r="AO12" s="222"/>
      <c r="AP12" s="222"/>
      <c r="AQ12" s="222"/>
      <c r="AR12" s="222"/>
      <c r="AS12" s="222"/>
      <c r="AT12" s="222"/>
      <c r="AU12" s="222">
        <v>6</v>
      </c>
      <c r="AV12" s="222"/>
      <c r="AW12" s="222"/>
      <c r="AX12" s="222"/>
      <c r="AY12" s="222"/>
      <c r="AZ12" s="222"/>
      <c r="BA12" s="222"/>
      <c r="BB12" s="222">
        <v>7</v>
      </c>
      <c r="BC12" s="222"/>
      <c r="BD12" s="222"/>
      <c r="BE12" s="222"/>
      <c r="BF12" s="222"/>
      <c r="BG12" s="222"/>
      <c r="BH12" s="222"/>
      <c r="BI12" s="222">
        <v>8</v>
      </c>
      <c r="BJ12" s="222"/>
      <c r="BK12" s="222"/>
      <c r="BL12" s="222"/>
      <c r="BM12" s="222"/>
      <c r="BN12" s="222"/>
      <c r="BO12" s="222"/>
      <c r="BP12" s="222"/>
      <c r="BQ12" s="222">
        <v>9</v>
      </c>
      <c r="BR12" s="222"/>
      <c r="BS12" s="222"/>
      <c r="BT12" s="222"/>
      <c r="BU12" s="222"/>
      <c r="BV12" s="222"/>
      <c r="BW12" s="222"/>
      <c r="BX12" s="222">
        <v>10</v>
      </c>
      <c r="BY12" s="222"/>
      <c r="BZ12" s="222"/>
      <c r="CA12" s="222"/>
      <c r="CB12" s="222"/>
      <c r="CC12" s="222"/>
      <c r="CD12" s="222"/>
      <c r="CE12" s="222"/>
      <c r="CF12" s="222">
        <v>11</v>
      </c>
      <c r="CG12" s="222"/>
      <c r="CH12" s="222"/>
      <c r="CI12" s="222"/>
      <c r="CJ12" s="222"/>
      <c r="CK12" s="222"/>
      <c r="CL12" s="222"/>
      <c r="CM12" s="223">
        <v>12</v>
      </c>
      <c r="CN12" s="223"/>
      <c r="CO12" s="223"/>
      <c r="CP12" s="223"/>
      <c r="CQ12" s="223"/>
      <c r="CR12" s="223"/>
      <c r="CS12" s="223"/>
      <c r="CT12" s="223"/>
      <c r="CU12" s="223"/>
    </row>
    <row r="13" spans="1:99" ht="15" customHeight="1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251" t="s">
        <v>627</v>
      </c>
      <c r="O13" s="251"/>
      <c r="P13" s="251"/>
      <c r="Q13" s="251"/>
      <c r="R13" s="251"/>
      <c r="S13" s="251"/>
      <c r="T13" s="251"/>
      <c r="U13" s="251"/>
      <c r="V13" s="251"/>
      <c r="W13" s="251"/>
      <c r="X13" s="227"/>
      <c r="Y13" s="227"/>
      <c r="Z13" s="227"/>
      <c r="AA13" s="227"/>
      <c r="AB13" s="227"/>
      <c r="AC13" s="227"/>
      <c r="AD13" s="227"/>
      <c r="AE13" s="162">
        <v>1385290.75</v>
      </c>
      <c r="AF13" s="162"/>
      <c r="AG13" s="162"/>
      <c r="AH13" s="162"/>
      <c r="AI13" s="162"/>
      <c r="AJ13" s="162"/>
      <c r="AK13" s="162"/>
      <c r="AL13" s="162"/>
      <c r="AM13" s="52"/>
      <c r="AN13" s="52"/>
      <c r="AO13" s="52"/>
      <c r="AP13" s="52"/>
      <c r="AQ13" s="52"/>
      <c r="AR13" s="52"/>
      <c r="AS13" s="52"/>
      <c r="AT13" s="52"/>
      <c r="AU13" s="227"/>
      <c r="AV13" s="227"/>
      <c r="AW13" s="227"/>
      <c r="AX13" s="227"/>
      <c r="AY13" s="227"/>
      <c r="AZ13" s="227"/>
      <c r="BA13" s="227"/>
      <c r="BB13" s="52"/>
      <c r="BC13" s="52"/>
      <c r="BD13" s="52"/>
      <c r="BE13" s="52"/>
      <c r="BF13" s="52"/>
      <c r="BG13" s="52"/>
      <c r="BH13" s="52"/>
      <c r="BI13" s="162">
        <v>1385290.75</v>
      </c>
      <c r="BJ13" s="162"/>
      <c r="BK13" s="162"/>
      <c r="BL13" s="162"/>
      <c r="BM13" s="162"/>
      <c r="BN13" s="162"/>
      <c r="BO13" s="162"/>
      <c r="BP13" s="162"/>
      <c r="BQ13" s="52">
        <v>1.5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247">
        <f>BI13*BQ13/100</f>
        <v>20779.361250000002</v>
      </c>
      <c r="CN13" s="247"/>
      <c r="CO13" s="247"/>
      <c r="CP13" s="247"/>
      <c r="CQ13" s="247"/>
      <c r="CR13" s="247"/>
      <c r="CS13" s="247"/>
      <c r="CT13" s="247"/>
      <c r="CU13" s="248"/>
    </row>
    <row r="14" spans="1:99" ht="1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86"/>
      <c r="N14" s="249" t="s">
        <v>628</v>
      </c>
      <c r="O14" s="249"/>
      <c r="P14" s="249"/>
      <c r="Q14" s="249"/>
      <c r="R14" s="249"/>
      <c r="S14" s="249"/>
      <c r="T14" s="249"/>
      <c r="U14" s="249"/>
      <c r="V14" s="249"/>
      <c r="W14" s="249"/>
      <c r="X14" s="188"/>
      <c r="Y14" s="220"/>
      <c r="Z14" s="220"/>
      <c r="AA14" s="220"/>
      <c r="AB14" s="220"/>
      <c r="AC14" s="220"/>
      <c r="AD14" s="220"/>
      <c r="AE14" s="103">
        <v>10013031.359999999</v>
      </c>
      <c r="AF14" s="103"/>
      <c r="AG14" s="103"/>
      <c r="AH14" s="103"/>
      <c r="AI14" s="103"/>
      <c r="AJ14" s="103"/>
      <c r="AK14" s="103"/>
      <c r="AL14" s="103"/>
      <c r="AM14" s="42"/>
      <c r="AN14" s="42"/>
      <c r="AO14" s="42"/>
      <c r="AP14" s="42"/>
      <c r="AQ14" s="42"/>
      <c r="AR14" s="42"/>
      <c r="AS14" s="42"/>
      <c r="AT14" s="42"/>
      <c r="AU14" s="220"/>
      <c r="AV14" s="220"/>
      <c r="AW14" s="220"/>
      <c r="AX14" s="220"/>
      <c r="AY14" s="220"/>
      <c r="AZ14" s="220"/>
      <c r="BA14" s="220"/>
      <c r="BB14" s="42"/>
      <c r="BC14" s="42"/>
      <c r="BD14" s="42"/>
      <c r="BE14" s="42"/>
      <c r="BF14" s="42"/>
      <c r="BG14" s="42"/>
      <c r="BH14" s="42"/>
      <c r="BI14" s="103">
        <v>10013031.359999999</v>
      </c>
      <c r="BJ14" s="103"/>
      <c r="BK14" s="103"/>
      <c r="BL14" s="103"/>
      <c r="BM14" s="103"/>
      <c r="BN14" s="103"/>
      <c r="BO14" s="103"/>
      <c r="BP14" s="103"/>
      <c r="BQ14" s="42">
        <v>1.5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208"/>
      <c r="CM14" s="250">
        <f>BI14*BQ14/100</f>
        <v>150195.47039999999</v>
      </c>
      <c r="CN14" s="250"/>
      <c r="CO14" s="250"/>
      <c r="CP14" s="250"/>
      <c r="CQ14" s="250"/>
      <c r="CR14" s="250"/>
      <c r="CS14" s="250"/>
      <c r="CT14" s="250"/>
      <c r="CU14" s="250"/>
    </row>
    <row r="15" spans="1:99" ht="1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86"/>
      <c r="N15" s="249" t="s">
        <v>629</v>
      </c>
      <c r="O15" s="249"/>
      <c r="P15" s="249"/>
      <c r="Q15" s="249"/>
      <c r="R15" s="249"/>
      <c r="S15" s="249"/>
      <c r="T15" s="249"/>
      <c r="U15" s="249"/>
      <c r="V15" s="249"/>
      <c r="W15" s="249"/>
      <c r="X15" s="188"/>
      <c r="Y15" s="220"/>
      <c r="Z15" s="220"/>
      <c r="AA15" s="220"/>
      <c r="AB15" s="220"/>
      <c r="AC15" s="220"/>
      <c r="AD15" s="220"/>
      <c r="AE15" s="103">
        <v>3585504.28</v>
      </c>
      <c r="AF15" s="103"/>
      <c r="AG15" s="103"/>
      <c r="AH15" s="103"/>
      <c r="AI15" s="103"/>
      <c r="AJ15" s="103"/>
      <c r="AK15" s="103"/>
      <c r="AL15" s="103"/>
      <c r="AM15" s="42"/>
      <c r="AN15" s="42"/>
      <c r="AO15" s="42"/>
      <c r="AP15" s="42"/>
      <c r="AQ15" s="42"/>
      <c r="AR15" s="42"/>
      <c r="AS15" s="42"/>
      <c r="AT15" s="42"/>
      <c r="AU15" s="220"/>
      <c r="AV15" s="220"/>
      <c r="AW15" s="220"/>
      <c r="AX15" s="220"/>
      <c r="AY15" s="220"/>
      <c r="AZ15" s="220"/>
      <c r="BA15" s="220"/>
      <c r="BB15" s="42"/>
      <c r="BC15" s="42"/>
      <c r="BD15" s="42"/>
      <c r="BE15" s="42"/>
      <c r="BF15" s="42"/>
      <c r="BG15" s="42"/>
      <c r="BH15" s="42"/>
      <c r="BI15" s="103">
        <v>3585504.28</v>
      </c>
      <c r="BJ15" s="103"/>
      <c r="BK15" s="103"/>
      <c r="BL15" s="103"/>
      <c r="BM15" s="103"/>
      <c r="BN15" s="103"/>
      <c r="BO15" s="103"/>
      <c r="BP15" s="103"/>
      <c r="BQ15" s="42">
        <v>1.5</v>
      </c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208"/>
      <c r="CM15" s="250">
        <f>BI15*BQ15/100</f>
        <v>53782.564200000001</v>
      </c>
      <c r="CN15" s="250"/>
      <c r="CO15" s="250"/>
      <c r="CP15" s="250"/>
      <c r="CQ15" s="250"/>
      <c r="CR15" s="250"/>
      <c r="CS15" s="250"/>
      <c r="CT15" s="250"/>
      <c r="CU15" s="250"/>
    </row>
    <row r="16" spans="1:99" ht="15" customHeight="1" thickBo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246" t="s">
        <v>630</v>
      </c>
      <c r="O16" s="246"/>
      <c r="P16" s="246"/>
      <c r="Q16" s="246"/>
      <c r="R16" s="246"/>
      <c r="S16" s="246"/>
      <c r="T16" s="246"/>
      <c r="U16" s="246"/>
      <c r="V16" s="246"/>
      <c r="W16" s="246"/>
      <c r="X16" s="220"/>
      <c r="Y16" s="220"/>
      <c r="Z16" s="220"/>
      <c r="AA16" s="220"/>
      <c r="AB16" s="220"/>
      <c r="AC16" s="220"/>
      <c r="AD16" s="220"/>
      <c r="AE16" s="103">
        <v>9054350.1799999997</v>
      </c>
      <c r="AF16" s="103"/>
      <c r="AG16" s="103"/>
      <c r="AH16" s="103"/>
      <c r="AI16" s="103"/>
      <c r="AJ16" s="103"/>
      <c r="AK16" s="103"/>
      <c r="AL16" s="103"/>
      <c r="AM16" s="42"/>
      <c r="AN16" s="42"/>
      <c r="AO16" s="42"/>
      <c r="AP16" s="42"/>
      <c r="AQ16" s="42"/>
      <c r="AR16" s="42"/>
      <c r="AS16" s="42"/>
      <c r="AT16" s="42"/>
      <c r="AU16" s="220"/>
      <c r="AV16" s="220"/>
      <c r="AW16" s="220"/>
      <c r="AX16" s="220"/>
      <c r="AY16" s="220"/>
      <c r="AZ16" s="220"/>
      <c r="BA16" s="220"/>
      <c r="BB16" s="42"/>
      <c r="BC16" s="42"/>
      <c r="BD16" s="42"/>
      <c r="BE16" s="42"/>
      <c r="BF16" s="42"/>
      <c r="BG16" s="42"/>
      <c r="BH16" s="42"/>
      <c r="BI16" s="103">
        <v>9054350.1799999997</v>
      </c>
      <c r="BJ16" s="103"/>
      <c r="BK16" s="103"/>
      <c r="BL16" s="103"/>
      <c r="BM16" s="103"/>
      <c r="BN16" s="103"/>
      <c r="BO16" s="103"/>
      <c r="BP16" s="103"/>
      <c r="BQ16" s="42">
        <v>1.5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242">
        <f>BI16*BQ16/100</f>
        <v>135815.25269999998</v>
      </c>
      <c r="CN16" s="242"/>
      <c r="CO16" s="242"/>
      <c r="CP16" s="242"/>
      <c r="CQ16" s="242"/>
      <c r="CR16" s="242"/>
      <c r="CS16" s="242"/>
      <c r="CT16" s="242"/>
      <c r="CU16" s="243"/>
    </row>
    <row r="17" spans="1:99" ht="15" customHeight="1" thickBot="1" x14ac:dyDescent="0.25">
      <c r="M17" s="18" t="s">
        <v>40</v>
      </c>
      <c r="N17" s="84" t="s">
        <v>41</v>
      </c>
      <c r="O17" s="84"/>
      <c r="P17" s="84"/>
      <c r="Q17" s="84"/>
      <c r="R17" s="84"/>
      <c r="S17" s="84"/>
      <c r="T17" s="84"/>
      <c r="U17" s="84"/>
      <c r="V17" s="84"/>
      <c r="W17" s="84"/>
      <c r="X17" s="214" t="s">
        <v>41</v>
      </c>
      <c r="Y17" s="214"/>
      <c r="Z17" s="214"/>
      <c r="AA17" s="214"/>
      <c r="AB17" s="214"/>
      <c r="AC17" s="214"/>
      <c r="AD17" s="214"/>
      <c r="AE17" s="46"/>
      <c r="AF17" s="46"/>
      <c r="AG17" s="46"/>
      <c r="AH17" s="46"/>
      <c r="AI17" s="46"/>
      <c r="AJ17" s="46"/>
      <c r="AK17" s="46"/>
      <c r="AL17" s="46"/>
      <c r="AM17" s="82" t="s">
        <v>41</v>
      </c>
      <c r="AN17" s="82"/>
      <c r="AO17" s="82"/>
      <c r="AP17" s="82"/>
      <c r="AQ17" s="82"/>
      <c r="AR17" s="82"/>
      <c r="AS17" s="82"/>
      <c r="AT17" s="82"/>
      <c r="AU17" s="214" t="s">
        <v>41</v>
      </c>
      <c r="AV17" s="214"/>
      <c r="AW17" s="214"/>
      <c r="AX17" s="214"/>
      <c r="AY17" s="214"/>
      <c r="AZ17" s="214"/>
      <c r="BA17" s="214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82" t="s">
        <v>41</v>
      </c>
      <c r="BR17" s="82"/>
      <c r="BS17" s="82"/>
      <c r="BT17" s="82"/>
      <c r="BU17" s="82"/>
      <c r="BV17" s="82"/>
      <c r="BW17" s="82"/>
      <c r="BX17" s="82" t="s">
        <v>41</v>
      </c>
      <c r="BY17" s="82"/>
      <c r="BZ17" s="82"/>
      <c r="CA17" s="82"/>
      <c r="CB17" s="82"/>
      <c r="CC17" s="82"/>
      <c r="CD17" s="82"/>
      <c r="CE17" s="82"/>
      <c r="CF17" s="82" t="s">
        <v>41</v>
      </c>
      <c r="CG17" s="82"/>
      <c r="CH17" s="82"/>
      <c r="CI17" s="82"/>
      <c r="CJ17" s="82"/>
      <c r="CK17" s="82"/>
      <c r="CL17" s="82"/>
      <c r="CM17" s="244">
        <f>CM13+CM14+CM15+CM16+515.32</f>
        <v>361087.96854999999</v>
      </c>
      <c r="CN17" s="244"/>
      <c r="CO17" s="244"/>
      <c r="CP17" s="244"/>
      <c r="CQ17" s="244"/>
      <c r="CR17" s="244"/>
      <c r="CS17" s="244"/>
      <c r="CT17" s="244"/>
      <c r="CU17" s="245"/>
    </row>
    <row r="20" spans="1:99" x14ac:dyDescent="0.2">
      <c r="A20" s="63" t="s">
        <v>260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 t="s">
        <v>142</v>
      </c>
      <c r="O20" s="64"/>
      <c r="P20" s="64"/>
      <c r="Q20" s="64"/>
      <c r="R20" s="64"/>
      <c r="S20" s="64"/>
      <c r="T20" s="64"/>
      <c r="U20" s="64" t="s">
        <v>265</v>
      </c>
      <c r="V20" s="64"/>
      <c r="W20" s="64"/>
      <c r="X20" s="64"/>
      <c r="Y20" s="64"/>
      <c r="Z20" s="64"/>
      <c r="AA20" s="64"/>
      <c r="AB20" s="241" t="s">
        <v>211</v>
      </c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64" t="s">
        <v>266</v>
      </c>
      <c r="CC20" s="64"/>
      <c r="CD20" s="64"/>
      <c r="CE20" s="64"/>
      <c r="CF20" s="64"/>
      <c r="CG20" s="64"/>
      <c r="CH20" s="64"/>
      <c r="CI20" s="64"/>
      <c r="CJ20" s="64" t="s">
        <v>20</v>
      </c>
      <c r="CK20" s="64"/>
      <c r="CL20" s="64"/>
      <c r="CM20" s="64"/>
      <c r="CN20" s="60" t="s">
        <v>21</v>
      </c>
      <c r="CO20" s="60"/>
      <c r="CP20" s="60"/>
      <c r="CQ20" s="60"/>
      <c r="CR20" s="60"/>
      <c r="CS20" s="60"/>
      <c r="CT20" s="60"/>
      <c r="CU20" s="60"/>
    </row>
    <row r="21" spans="1:99" x14ac:dyDescent="0.2">
      <c r="A21" s="57" t="s">
        <v>267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 t="s">
        <v>273</v>
      </c>
      <c r="O21" s="58"/>
      <c r="P21" s="58"/>
      <c r="Q21" s="58"/>
      <c r="R21" s="58"/>
      <c r="S21" s="58"/>
      <c r="T21" s="58"/>
      <c r="U21" s="58" t="s">
        <v>274</v>
      </c>
      <c r="V21" s="58"/>
      <c r="W21" s="58"/>
      <c r="X21" s="58"/>
      <c r="Y21" s="58"/>
      <c r="Z21" s="58"/>
      <c r="AA21" s="58"/>
      <c r="AB21" s="58" t="s">
        <v>302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 t="s">
        <v>302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 t="s">
        <v>219</v>
      </c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 t="s">
        <v>303</v>
      </c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 t="s">
        <v>49</v>
      </c>
      <c r="CC21" s="58"/>
      <c r="CD21" s="58"/>
      <c r="CE21" s="58"/>
      <c r="CF21" s="58"/>
      <c r="CG21" s="58"/>
      <c r="CH21" s="58"/>
      <c r="CI21" s="58"/>
      <c r="CJ21" s="58" t="s">
        <v>22</v>
      </c>
      <c r="CK21" s="58"/>
      <c r="CL21" s="58"/>
      <c r="CM21" s="58"/>
      <c r="CN21" s="59" t="s">
        <v>304</v>
      </c>
      <c r="CO21" s="59"/>
      <c r="CP21" s="59"/>
      <c r="CQ21" s="59"/>
      <c r="CR21" s="59"/>
      <c r="CS21" s="59"/>
      <c r="CT21" s="59"/>
      <c r="CU21" s="59"/>
    </row>
    <row r="22" spans="1:99" x14ac:dyDescent="0.2">
      <c r="A22" s="57" t="s">
        <v>275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 t="s">
        <v>281</v>
      </c>
      <c r="O22" s="58"/>
      <c r="P22" s="58"/>
      <c r="Q22" s="58"/>
      <c r="R22" s="58"/>
      <c r="S22" s="58"/>
      <c r="T22" s="58"/>
      <c r="U22" s="58" t="s">
        <v>226</v>
      </c>
      <c r="V22" s="58"/>
      <c r="W22" s="58"/>
      <c r="X22" s="58"/>
      <c r="Y22" s="58"/>
      <c r="Z22" s="58"/>
      <c r="AA22" s="58"/>
      <c r="AB22" s="58" t="s">
        <v>305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 t="s">
        <v>305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 t="s">
        <v>306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 t="s">
        <v>307</v>
      </c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 t="s">
        <v>308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7" t="s">
        <v>283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 t="s">
        <v>309</v>
      </c>
      <c r="O23" s="58"/>
      <c r="P23" s="58"/>
      <c r="Q23" s="58"/>
      <c r="R23" s="58"/>
      <c r="S23" s="58"/>
      <c r="T23" s="58"/>
      <c r="U23" s="58" t="s">
        <v>310</v>
      </c>
      <c r="V23" s="58"/>
      <c r="W23" s="58"/>
      <c r="X23" s="58"/>
      <c r="Y23" s="58"/>
      <c r="Z23" s="58"/>
      <c r="AA23" s="58"/>
      <c r="AB23" s="58" t="s">
        <v>311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 t="s">
        <v>312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 t="s">
        <v>292</v>
      </c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 t="s">
        <v>292</v>
      </c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 t="s">
        <v>313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57" t="s">
        <v>289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 t="s">
        <v>314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91" t="s">
        <v>292</v>
      </c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 t="s">
        <v>292</v>
      </c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58" t="s">
        <v>315</v>
      </c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9"/>
      <c r="CO24" s="59"/>
      <c r="CP24" s="59"/>
      <c r="CQ24" s="59"/>
      <c r="CR24" s="59"/>
      <c r="CS24" s="59"/>
      <c r="CT24" s="59"/>
      <c r="CU24" s="59"/>
    </row>
    <row r="25" spans="1:99" x14ac:dyDescent="0.2">
      <c r="A25" s="57" t="s">
        <v>294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 t="s">
        <v>226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64" t="s">
        <v>295</v>
      </c>
      <c r="AC25" s="64"/>
      <c r="AD25" s="64"/>
      <c r="AE25" s="64"/>
      <c r="AF25" s="64"/>
      <c r="AG25" s="64"/>
      <c r="AH25" s="64" t="s">
        <v>49</v>
      </c>
      <c r="AI25" s="64"/>
      <c r="AJ25" s="64"/>
      <c r="AK25" s="64"/>
      <c r="AL25" s="64"/>
      <c r="AM25" s="64"/>
      <c r="AN25" s="64"/>
      <c r="AO25" s="64" t="s">
        <v>295</v>
      </c>
      <c r="AP25" s="64"/>
      <c r="AQ25" s="64"/>
      <c r="AR25" s="64"/>
      <c r="AS25" s="64"/>
      <c r="AT25" s="64"/>
      <c r="AU25" s="64" t="s">
        <v>49</v>
      </c>
      <c r="AV25" s="64"/>
      <c r="AW25" s="64"/>
      <c r="AX25" s="64"/>
      <c r="AY25" s="64"/>
      <c r="AZ25" s="64"/>
      <c r="BA25" s="64"/>
      <c r="BB25" s="64" t="s">
        <v>295</v>
      </c>
      <c r="BC25" s="64"/>
      <c r="BD25" s="64"/>
      <c r="BE25" s="64"/>
      <c r="BF25" s="64"/>
      <c r="BG25" s="64"/>
      <c r="BH25" s="64" t="s">
        <v>49</v>
      </c>
      <c r="BI25" s="64"/>
      <c r="BJ25" s="64"/>
      <c r="BK25" s="64"/>
      <c r="BL25" s="64"/>
      <c r="BM25" s="64"/>
      <c r="BN25" s="64"/>
      <c r="BO25" s="64" t="s">
        <v>295</v>
      </c>
      <c r="BP25" s="64"/>
      <c r="BQ25" s="64"/>
      <c r="BR25" s="64"/>
      <c r="BS25" s="64"/>
      <c r="BT25" s="64"/>
      <c r="BU25" s="64" t="s">
        <v>49</v>
      </c>
      <c r="BV25" s="64"/>
      <c r="BW25" s="64"/>
      <c r="BX25" s="64"/>
      <c r="BY25" s="64"/>
      <c r="BZ25" s="64"/>
      <c r="CA25" s="64"/>
      <c r="CB25" s="58" t="s">
        <v>316</v>
      </c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9"/>
      <c r="CO25" s="59"/>
      <c r="CP25" s="59"/>
      <c r="CQ25" s="59"/>
      <c r="CR25" s="59"/>
      <c r="CS25" s="59"/>
      <c r="CT25" s="59"/>
      <c r="CU25" s="59"/>
    </row>
    <row r="26" spans="1:99" x14ac:dyDescent="0.2">
      <c r="A26" s="57" t="s">
        <v>297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 t="s">
        <v>317</v>
      </c>
      <c r="AC26" s="58"/>
      <c r="AD26" s="58"/>
      <c r="AE26" s="58"/>
      <c r="AF26" s="58"/>
      <c r="AG26" s="58"/>
      <c r="AH26" s="58" t="s">
        <v>318</v>
      </c>
      <c r="AI26" s="58"/>
      <c r="AJ26" s="58"/>
      <c r="AK26" s="58"/>
      <c r="AL26" s="58"/>
      <c r="AM26" s="58"/>
      <c r="AN26" s="58"/>
      <c r="AO26" s="58" t="s">
        <v>317</v>
      </c>
      <c r="AP26" s="58"/>
      <c r="AQ26" s="58"/>
      <c r="AR26" s="58"/>
      <c r="AS26" s="58"/>
      <c r="AT26" s="58"/>
      <c r="AU26" s="58" t="s">
        <v>318</v>
      </c>
      <c r="AV26" s="58"/>
      <c r="AW26" s="58"/>
      <c r="AX26" s="58"/>
      <c r="AY26" s="58"/>
      <c r="AZ26" s="58"/>
      <c r="BA26" s="58"/>
      <c r="BB26" s="58" t="s">
        <v>317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 t="s">
        <v>317</v>
      </c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 t="s">
        <v>226</v>
      </c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9"/>
      <c r="CO26" s="59"/>
      <c r="CP26" s="59"/>
      <c r="CQ26" s="59"/>
      <c r="CR26" s="59"/>
      <c r="CS26" s="59"/>
      <c r="CT26" s="59"/>
      <c r="CU26" s="59"/>
    </row>
    <row r="27" spans="1:99" x14ac:dyDescent="0.2">
      <c r="A27" s="57" t="s">
        <v>300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 t="s">
        <v>216</v>
      </c>
      <c r="AC27" s="58"/>
      <c r="AD27" s="58"/>
      <c r="AE27" s="58"/>
      <c r="AF27" s="58"/>
      <c r="AG27" s="58"/>
      <c r="AH27" s="58" t="s">
        <v>319</v>
      </c>
      <c r="AI27" s="58"/>
      <c r="AJ27" s="58"/>
      <c r="AK27" s="58"/>
      <c r="AL27" s="58"/>
      <c r="AM27" s="58"/>
      <c r="AN27" s="58"/>
      <c r="AO27" s="58" t="s">
        <v>216</v>
      </c>
      <c r="AP27" s="58"/>
      <c r="AQ27" s="58"/>
      <c r="AR27" s="58"/>
      <c r="AS27" s="58"/>
      <c r="AT27" s="58"/>
      <c r="AU27" s="58" t="s">
        <v>319</v>
      </c>
      <c r="AV27" s="58"/>
      <c r="AW27" s="58"/>
      <c r="AX27" s="58"/>
      <c r="AY27" s="58"/>
      <c r="AZ27" s="58"/>
      <c r="BA27" s="58"/>
      <c r="BB27" s="58" t="s">
        <v>216</v>
      </c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 t="s">
        <v>216</v>
      </c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9"/>
      <c r="CO27" s="59"/>
      <c r="CP27" s="59"/>
      <c r="CQ27" s="59"/>
      <c r="CR27" s="59"/>
      <c r="CS27" s="59"/>
      <c r="CT27" s="59"/>
      <c r="CU27" s="59"/>
    </row>
    <row r="28" spans="1:99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 t="s">
        <v>226</v>
      </c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 t="s">
        <v>226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 t="s">
        <v>226</v>
      </c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 t="s">
        <v>226</v>
      </c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59"/>
      <c r="CO28" s="59"/>
      <c r="CP28" s="59"/>
      <c r="CQ28" s="59"/>
      <c r="CR28" s="59"/>
      <c r="CS28" s="59"/>
      <c r="CT28" s="59"/>
      <c r="CU28" s="59"/>
    </row>
    <row r="29" spans="1:99" x14ac:dyDescent="0.2">
      <c r="A29" s="228">
        <v>1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2">
        <v>13</v>
      </c>
      <c r="O29" s="222"/>
      <c r="P29" s="222"/>
      <c r="Q29" s="222"/>
      <c r="R29" s="222"/>
      <c r="S29" s="222"/>
      <c r="T29" s="222"/>
      <c r="U29" s="222">
        <v>14</v>
      </c>
      <c r="V29" s="222"/>
      <c r="W29" s="222"/>
      <c r="X29" s="222"/>
      <c r="Y29" s="222"/>
      <c r="Z29" s="222"/>
      <c r="AA29" s="222"/>
      <c r="AB29" s="222">
        <v>15</v>
      </c>
      <c r="AC29" s="222"/>
      <c r="AD29" s="222"/>
      <c r="AE29" s="222"/>
      <c r="AF29" s="222"/>
      <c r="AG29" s="222"/>
      <c r="AH29" s="222">
        <v>16</v>
      </c>
      <c r="AI29" s="222"/>
      <c r="AJ29" s="222"/>
      <c r="AK29" s="222"/>
      <c r="AL29" s="222"/>
      <c r="AM29" s="222"/>
      <c r="AN29" s="222"/>
      <c r="AO29" s="222">
        <v>17</v>
      </c>
      <c r="AP29" s="222"/>
      <c r="AQ29" s="222"/>
      <c r="AR29" s="222"/>
      <c r="AS29" s="222"/>
      <c r="AT29" s="222"/>
      <c r="AU29" s="222">
        <v>18</v>
      </c>
      <c r="AV29" s="222"/>
      <c r="AW29" s="222"/>
      <c r="AX29" s="222"/>
      <c r="AY29" s="222"/>
      <c r="AZ29" s="222"/>
      <c r="BA29" s="222"/>
      <c r="BB29" s="222">
        <v>19</v>
      </c>
      <c r="BC29" s="222"/>
      <c r="BD29" s="222"/>
      <c r="BE29" s="222"/>
      <c r="BF29" s="222"/>
      <c r="BG29" s="222"/>
      <c r="BH29" s="222">
        <v>20</v>
      </c>
      <c r="BI29" s="222"/>
      <c r="BJ29" s="222"/>
      <c r="BK29" s="222"/>
      <c r="BL29" s="222"/>
      <c r="BM29" s="222"/>
      <c r="BN29" s="222"/>
      <c r="BO29" s="222">
        <v>21</v>
      </c>
      <c r="BP29" s="222"/>
      <c r="BQ29" s="222"/>
      <c r="BR29" s="222"/>
      <c r="BS29" s="222"/>
      <c r="BT29" s="222"/>
      <c r="BU29" s="222">
        <v>22</v>
      </c>
      <c r="BV29" s="222"/>
      <c r="BW29" s="222"/>
      <c r="BX29" s="222"/>
      <c r="BY29" s="222"/>
      <c r="BZ29" s="222"/>
      <c r="CA29" s="222"/>
      <c r="CB29" s="55">
        <v>23</v>
      </c>
      <c r="CC29" s="55"/>
      <c r="CD29" s="55"/>
      <c r="CE29" s="55"/>
      <c r="CF29" s="55"/>
      <c r="CG29" s="55"/>
      <c r="CH29" s="55"/>
      <c r="CI29" s="55"/>
      <c r="CJ29" s="222">
        <v>24</v>
      </c>
      <c r="CK29" s="222"/>
      <c r="CL29" s="222"/>
      <c r="CM29" s="222"/>
      <c r="CN29" s="223">
        <v>25</v>
      </c>
      <c r="CO29" s="223"/>
      <c r="CP29" s="223"/>
      <c r="CQ29" s="223"/>
      <c r="CR29" s="223"/>
      <c r="CS29" s="223"/>
      <c r="CT29" s="223"/>
      <c r="CU29" s="223"/>
    </row>
    <row r="30" spans="1:99" ht="15" customHeight="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27"/>
      <c r="AC30" s="227"/>
      <c r="AD30" s="227"/>
      <c r="AE30" s="227"/>
      <c r="AF30" s="227"/>
      <c r="AG30" s="227"/>
      <c r="AH30" s="52"/>
      <c r="AI30" s="52"/>
      <c r="AJ30" s="52"/>
      <c r="AK30" s="52"/>
      <c r="AL30" s="52"/>
      <c r="AM30" s="52"/>
      <c r="AN30" s="52"/>
      <c r="AO30" s="227"/>
      <c r="AP30" s="227"/>
      <c r="AQ30" s="227"/>
      <c r="AR30" s="227"/>
      <c r="AS30" s="227"/>
      <c r="AT30" s="227"/>
      <c r="AU30" s="52"/>
      <c r="AV30" s="52"/>
      <c r="AW30" s="52"/>
      <c r="AX30" s="52"/>
      <c r="AY30" s="52"/>
      <c r="AZ30" s="52"/>
      <c r="BA30" s="52"/>
      <c r="BB30" s="227"/>
      <c r="BC30" s="227"/>
      <c r="BD30" s="227"/>
      <c r="BE30" s="227"/>
      <c r="BF30" s="227"/>
      <c r="BG30" s="227"/>
      <c r="BH30" s="52"/>
      <c r="BI30" s="52"/>
      <c r="BJ30" s="52"/>
      <c r="BK30" s="52"/>
      <c r="BL30" s="52"/>
      <c r="BM30" s="52"/>
      <c r="BN30" s="52"/>
      <c r="BO30" s="227"/>
      <c r="BP30" s="227"/>
      <c r="BQ30" s="227"/>
      <c r="BR30" s="227"/>
      <c r="BS30" s="227"/>
      <c r="BT30" s="227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240" t="s">
        <v>62</v>
      </c>
      <c r="CK30" s="240"/>
      <c r="CL30" s="240"/>
      <c r="CM30" s="240"/>
      <c r="CN30" s="53"/>
      <c r="CO30" s="53"/>
      <c r="CP30" s="53"/>
      <c r="CQ30" s="53"/>
      <c r="CR30" s="53"/>
      <c r="CS30" s="53"/>
      <c r="CT30" s="53"/>
      <c r="CU30" s="53"/>
    </row>
    <row r="31" spans="1:99" ht="15" customHeight="1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220"/>
      <c r="AC31" s="220"/>
      <c r="AD31" s="220"/>
      <c r="AE31" s="220"/>
      <c r="AF31" s="220"/>
      <c r="AG31" s="220"/>
      <c r="AH31" s="42"/>
      <c r="AI31" s="42"/>
      <c r="AJ31" s="42"/>
      <c r="AK31" s="42"/>
      <c r="AL31" s="42"/>
      <c r="AM31" s="42"/>
      <c r="AN31" s="42"/>
      <c r="AO31" s="220"/>
      <c r="AP31" s="220"/>
      <c r="AQ31" s="220"/>
      <c r="AR31" s="220"/>
      <c r="AS31" s="220"/>
      <c r="AT31" s="220"/>
      <c r="AU31" s="42"/>
      <c r="AV31" s="42"/>
      <c r="AW31" s="42"/>
      <c r="AX31" s="42"/>
      <c r="AY31" s="42"/>
      <c r="AZ31" s="42"/>
      <c r="BA31" s="42"/>
      <c r="BB31" s="220"/>
      <c r="BC31" s="220"/>
      <c r="BD31" s="220"/>
      <c r="BE31" s="220"/>
      <c r="BF31" s="220"/>
      <c r="BG31" s="220"/>
      <c r="BH31" s="42"/>
      <c r="BI31" s="42"/>
      <c r="BJ31" s="42"/>
      <c r="BK31" s="42"/>
      <c r="BL31" s="42"/>
      <c r="BM31" s="42"/>
      <c r="BN31" s="42"/>
      <c r="BO31" s="220"/>
      <c r="BP31" s="220"/>
      <c r="BQ31" s="220"/>
      <c r="BR31" s="220"/>
      <c r="BS31" s="220"/>
      <c r="BT31" s="220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239" t="s">
        <v>63</v>
      </c>
      <c r="CK31" s="239"/>
      <c r="CL31" s="239"/>
      <c r="CM31" s="239"/>
      <c r="CN31" s="43"/>
      <c r="CO31" s="43"/>
      <c r="CP31" s="43"/>
      <c r="CQ31" s="43"/>
      <c r="CR31" s="43"/>
      <c r="CS31" s="43"/>
      <c r="CT31" s="43"/>
      <c r="CU31" s="43"/>
    </row>
    <row r="32" spans="1:99" ht="1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220"/>
      <c r="AC32" s="220"/>
      <c r="AD32" s="220"/>
      <c r="AE32" s="220"/>
      <c r="AF32" s="220"/>
      <c r="AG32" s="220"/>
      <c r="AH32" s="42"/>
      <c r="AI32" s="42"/>
      <c r="AJ32" s="42"/>
      <c r="AK32" s="42"/>
      <c r="AL32" s="42"/>
      <c r="AM32" s="42"/>
      <c r="AN32" s="42"/>
      <c r="AO32" s="220"/>
      <c r="AP32" s="220"/>
      <c r="AQ32" s="220"/>
      <c r="AR32" s="220"/>
      <c r="AS32" s="220"/>
      <c r="AT32" s="220"/>
      <c r="AU32" s="42"/>
      <c r="AV32" s="42"/>
      <c r="AW32" s="42"/>
      <c r="AX32" s="42"/>
      <c r="AY32" s="42"/>
      <c r="AZ32" s="42"/>
      <c r="BA32" s="42"/>
      <c r="BB32" s="220"/>
      <c r="BC32" s="220"/>
      <c r="BD32" s="220"/>
      <c r="BE32" s="220"/>
      <c r="BF32" s="220"/>
      <c r="BG32" s="220"/>
      <c r="BH32" s="42"/>
      <c r="BI32" s="42"/>
      <c r="BJ32" s="42"/>
      <c r="BK32" s="42"/>
      <c r="BL32" s="42"/>
      <c r="BM32" s="42"/>
      <c r="BN32" s="42"/>
      <c r="BO32" s="220"/>
      <c r="BP32" s="220"/>
      <c r="BQ32" s="220"/>
      <c r="BR32" s="220"/>
      <c r="BS32" s="220"/>
      <c r="BT32" s="220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239"/>
      <c r="CK32" s="239"/>
      <c r="CL32" s="239"/>
      <c r="CM32" s="239"/>
      <c r="CN32" s="43"/>
      <c r="CO32" s="43"/>
      <c r="CP32" s="43"/>
      <c r="CQ32" s="43"/>
      <c r="CR32" s="43"/>
      <c r="CS32" s="43"/>
      <c r="CT32" s="43"/>
      <c r="CU32" s="43"/>
    </row>
    <row r="33" spans="13:99" ht="15" customHeight="1" x14ac:dyDescent="0.2">
      <c r="M33" s="18" t="s">
        <v>40</v>
      </c>
      <c r="N33" s="213"/>
      <c r="O33" s="213"/>
      <c r="P33" s="213"/>
      <c r="Q33" s="213"/>
      <c r="R33" s="213"/>
      <c r="S33" s="213"/>
      <c r="T33" s="213"/>
      <c r="U33" s="82" t="s">
        <v>41</v>
      </c>
      <c r="V33" s="82"/>
      <c r="W33" s="82"/>
      <c r="X33" s="82"/>
      <c r="Y33" s="82"/>
      <c r="Z33" s="82"/>
      <c r="AA33" s="82"/>
      <c r="AB33" s="214" t="s">
        <v>41</v>
      </c>
      <c r="AC33" s="214"/>
      <c r="AD33" s="214"/>
      <c r="AE33" s="214"/>
      <c r="AF33" s="214"/>
      <c r="AG33" s="214"/>
      <c r="AH33" s="46"/>
      <c r="AI33" s="46"/>
      <c r="AJ33" s="46"/>
      <c r="AK33" s="46"/>
      <c r="AL33" s="46"/>
      <c r="AM33" s="46"/>
      <c r="AN33" s="46"/>
      <c r="AO33" s="214" t="s">
        <v>41</v>
      </c>
      <c r="AP33" s="214"/>
      <c r="AQ33" s="214"/>
      <c r="AR33" s="214"/>
      <c r="AS33" s="214"/>
      <c r="AT33" s="214"/>
      <c r="AU33" s="46"/>
      <c r="AV33" s="46"/>
      <c r="AW33" s="46"/>
      <c r="AX33" s="46"/>
      <c r="AY33" s="46"/>
      <c r="AZ33" s="46"/>
      <c r="BA33" s="46"/>
      <c r="BB33" s="214" t="s">
        <v>41</v>
      </c>
      <c r="BC33" s="214"/>
      <c r="BD33" s="214"/>
      <c r="BE33" s="214"/>
      <c r="BF33" s="214"/>
      <c r="BG33" s="214"/>
      <c r="BH33" s="46"/>
      <c r="BI33" s="46"/>
      <c r="BJ33" s="46"/>
      <c r="BK33" s="46"/>
      <c r="BL33" s="46"/>
      <c r="BM33" s="46"/>
      <c r="BN33" s="46"/>
      <c r="BO33" s="214" t="s">
        <v>41</v>
      </c>
      <c r="BP33" s="214"/>
      <c r="BQ33" s="214"/>
      <c r="BR33" s="214"/>
      <c r="BS33" s="214"/>
      <c r="BT33" s="214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214" t="s">
        <v>38</v>
      </c>
      <c r="CK33" s="214"/>
      <c r="CL33" s="214"/>
      <c r="CM33" s="214"/>
      <c r="CN33" s="47"/>
      <c r="CO33" s="47"/>
      <c r="CP33" s="47"/>
      <c r="CQ33" s="47"/>
      <c r="CR33" s="47"/>
      <c r="CS33" s="47"/>
      <c r="CT33" s="47"/>
      <c r="CU33" s="47"/>
    </row>
  </sheetData>
  <sheetProtection selectLockedCells="1" selectUnlockedCells="1"/>
  <mergeCells count="346">
    <mergeCell ref="BB14:BH14"/>
    <mergeCell ref="BI14:BP14"/>
    <mergeCell ref="BQ14:BW14"/>
    <mergeCell ref="BX14:CE14"/>
    <mergeCell ref="CF14:CL14"/>
    <mergeCell ref="CM14:CU14"/>
    <mergeCell ref="A14:M14"/>
    <mergeCell ref="N14:W14"/>
    <mergeCell ref="X14:AD14"/>
    <mergeCell ref="AE14:AL14"/>
    <mergeCell ref="AM14:AT14"/>
    <mergeCell ref="AU14:BA14"/>
    <mergeCell ref="CF3:CL3"/>
    <mergeCell ref="CM3:CU3"/>
    <mergeCell ref="A4:M4"/>
    <mergeCell ref="N4:W4"/>
    <mergeCell ref="X4:AD4"/>
    <mergeCell ref="AE4:AL4"/>
    <mergeCell ref="AM4:AT4"/>
    <mergeCell ref="AU4:BH4"/>
    <mergeCell ref="BI4:BP4"/>
    <mergeCell ref="BQ4:BW4"/>
    <mergeCell ref="BX4:CE4"/>
    <mergeCell ref="CF4:CL4"/>
    <mergeCell ref="CM4:CU4"/>
    <mergeCell ref="A3:M3"/>
    <mergeCell ref="N3:W3"/>
    <mergeCell ref="X3:AD3"/>
    <mergeCell ref="AE3:AL3"/>
    <mergeCell ref="AM3:AT3"/>
    <mergeCell ref="AU3:BH3"/>
    <mergeCell ref="BI3:BP3"/>
    <mergeCell ref="BQ3:BW3"/>
    <mergeCell ref="BX3:CE3"/>
    <mergeCell ref="CF5:CL5"/>
    <mergeCell ref="CM5:CU5"/>
    <mergeCell ref="A6:M6"/>
    <mergeCell ref="N6:W6"/>
    <mergeCell ref="X6:AD6"/>
    <mergeCell ref="AE6:AL6"/>
    <mergeCell ref="AM6:AT6"/>
    <mergeCell ref="AU6:BH6"/>
    <mergeCell ref="BI6:BP6"/>
    <mergeCell ref="BQ6:BW6"/>
    <mergeCell ref="BX6:CE6"/>
    <mergeCell ref="CF6:CL6"/>
    <mergeCell ref="CM6:CU6"/>
    <mergeCell ref="A5:M5"/>
    <mergeCell ref="N5:W5"/>
    <mergeCell ref="X5:AD5"/>
    <mergeCell ref="AE5:AL5"/>
    <mergeCell ref="AM5:AT5"/>
    <mergeCell ref="AU5:BH5"/>
    <mergeCell ref="BI5:BP5"/>
    <mergeCell ref="BQ5:BW5"/>
    <mergeCell ref="BX5:CE5"/>
    <mergeCell ref="CF7:CL7"/>
    <mergeCell ref="CM7:CU7"/>
    <mergeCell ref="A8:M8"/>
    <mergeCell ref="N8:W8"/>
    <mergeCell ref="X8:AD8"/>
    <mergeCell ref="AE8:AL8"/>
    <mergeCell ref="AM8:AT8"/>
    <mergeCell ref="AU8:BA8"/>
    <mergeCell ref="BB8:BH8"/>
    <mergeCell ref="BI8:BP8"/>
    <mergeCell ref="BQ8:BW8"/>
    <mergeCell ref="BX8:CE8"/>
    <mergeCell ref="CF8:CL8"/>
    <mergeCell ref="CM8:CU8"/>
    <mergeCell ref="A7:M7"/>
    <mergeCell ref="N7:W7"/>
    <mergeCell ref="X7:AD7"/>
    <mergeCell ref="AE7:AL7"/>
    <mergeCell ref="AM7:AT7"/>
    <mergeCell ref="AU7:BH7"/>
    <mergeCell ref="BI7:BP7"/>
    <mergeCell ref="BQ7:BW7"/>
    <mergeCell ref="BX7:CE7"/>
    <mergeCell ref="BX9:CE9"/>
    <mergeCell ref="CF9:CL9"/>
    <mergeCell ref="CM9:CU9"/>
    <mergeCell ref="A10:M10"/>
    <mergeCell ref="N10:W10"/>
    <mergeCell ref="X10:AD10"/>
    <mergeCell ref="AE10:AL10"/>
    <mergeCell ref="AM10:AT10"/>
    <mergeCell ref="AU10:BA10"/>
    <mergeCell ref="BB10:BH10"/>
    <mergeCell ref="BI10:BP10"/>
    <mergeCell ref="BQ10:BW10"/>
    <mergeCell ref="BX10:CE10"/>
    <mergeCell ref="CF10:CL10"/>
    <mergeCell ref="CM10:CU10"/>
    <mergeCell ref="A9:M9"/>
    <mergeCell ref="N9:W9"/>
    <mergeCell ref="X9:AD9"/>
    <mergeCell ref="AE9:AL9"/>
    <mergeCell ref="AM9:AT9"/>
    <mergeCell ref="AU9:BA9"/>
    <mergeCell ref="BB9:BH9"/>
    <mergeCell ref="BI9:BP9"/>
    <mergeCell ref="BQ9:BW9"/>
    <mergeCell ref="BX11:CE11"/>
    <mergeCell ref="CF11:CL11"/>
    <mergeCell ref="CM11:CU11"/>
    <mergeCell ref="A12:M12"/>
    <mergeCell ref="N12:W12"/>
    <mergeCell ref="X12:AD12"/>
    <mergeCell ref="AE12:AL12"/>
    <mergeCell ref="AM12:AT12"/>
    <mergeCell ref="AU12:BA12"/>
    <mergeCell ref="BB12:BH12"/>
    <mergeCell ref="BI12:BP12"/>
    <mergeCell ref="BQ12:BW12"/>
    <mergeCell ref="BX12:CE12"/>
    <mergeCell ref="CF12:CL12"/>
    <mergeCell ref="CM12:CU12"/>
    <mergeCell ref="A11:M11"/>
    <mergeCell ref="N11:W11"/>
    <mergeCell ref="X11:AD11"/>
    <mergeCell ref="AE11:AL11"/>
    <mergeCell ref="AM11:AT11"/>
    <mergeCell ref="AU11:BA11"/>
    <mergeCell ref="BB11:BH11"/>
    <mergeCell ref="BI11:BP11"/>
    <mergeCell ref="BQ11:BW11"/>
    <mergeCell ref="BX13:CE13"/>
    <mergeCell ref="CF13:CL13"/>
    <mergeCell ref="CM13:CU13"/>
    <mergeCell ref="A15:M15"/>
    <mergeCell ref="N15:W15"/>
    <mergeCell ref="X15:AD15"/>
    <mergeCell ref="AE15:AL15"/>
    <mergeCell ref="AM15:AT15"/>
    <mergeCell ref="AU15:BA15"/>
    <mergeCell ref="BB15:BH15"/>
    <mergeCell ref="BI15:BP15"/>
    <mergeCell ref="BQ15:BW15"/>
    <mergeCell ref="BX15:CE15"/>
    <mergeCell ref="CF15:CL15"/>
    <mergeCell ref="CM15:CU15"/>
    <mergeCell ref="A13:M13"/>
    <mergeCell ref="N13:W13"/>
    <mergeCell ref="X13:AD13"/>
    <mergeCell ref="AE13:AL13"/>
    <mergeCell ref="AM13:AT13"/>
    <mergeCell ref="AU13:BA13"/>
    <mergeCell ref="BB13:BH13"/>
    <mergeCell ref="BI13:BP13"/>
    <mergeCell ref="BQ13:BW13"/>
    <mergeCell ref="A16:M16"/>
    <mergeCell ref="N16:W16"/>
    <mergeCell ref="X16:AD16"/>
    <mergeCell ref="AE16:AL16"/>
    <mergeCell ref="AM16:AT16"/>
    <mergeCell ref="AU16:BA16"/>
    <mergeCell ref="BB16:BH16"/>
    <mergeCell ref="BI16:BP16"/>
    <mergeCell ref="BQ16:BW16"/>
    <mergeCell ref="BX16:CE16"/>
    <mergeCell ref="CF16:CL16"/>
    <mergeCell ref="CM16:CU16"/>
    <mergeCell ref="N17:W17"/>
    <mergeCell ref="X17:AD17"/>
    <mergeCell ref="AE17:AL17"/>
    <mergeCell ref="AM17:AT17"/>
    <mergeCell ref="AU17:BA17"/>
    <mergeCell ref="BB17:BH17"/>
    <mergeCell ref="BI17:BP17"/>
    <mergeCell ref="BQ17:BW17"/>
    <mergeCell ref="BX17:CE17"/>
    <mergeCell ref="CF17:CL17"/>
    <mergeCell ref="CM17:CU17"/>
    <mergeCell ref="A20:M20"/>
    <mergeCell ref="N20:T20"/>
    <mergeCell ref="U20:AA20"/>
    <mergeCell ref="AB20:CA20"/>
    <mergeCell ref="CB20:CI20"/>
    <mergeCell ref="CJ20:CM20"/>
    <mergeCell ref="CN20:CU20"/>
    <mergeCell ref="A21:M21"/>
    <mergeCell ref="N21:T21"/>
    <mergeCell ref="U21:AA21"/>
    <mergeCell ref="AB21:AN21"/>
    <mergeCell ref="AO21:BA21"/>
    <mergeCell ref="BB21:BN21"/>
    <mergeCell ref="BO21:CA21"/>
    <mergeCell ref="CB21:CI21"/>
    <mergeCell ref="CJ21:CM21"/>
    <mergeCell ref="CN21:CU21"/>
    <mergeCell ref="BB24:BN24"/>
    <mergeCell ref="BO24:CA24"/>
    <mergeCell ref="CB24:CI24"/>
    <mergeCell ref="CJ24:CM24"/>
    <mergeCell ref="CN22:CU22"/>
    <mergeCell ref="A23:M23"/>
    <mergeCell ref="N23:T23"/>
    <mergeCell ref="U23:AA23"/>
    <mergeCell ref="AB23:AN23"/>
    <mergeCell ref="AO23:BA23"/>
    <mergeCell ref="BB23:BN23"/>
    <mergeCell ref="BO23:CA23"/>
    <mergeCell ref="CB23:CI23"/>
    <mergeCell ref="CJ23:CM23"/>
    <mergeCell ref="CN23:CU23"/>
    <mergeCell ref="A22:M22"/>
    <mergeCell ref="N22:T22"/>
    <mergeCell ref="U22:AA22"/>
    <mergeCell ref="AB22:AN22"/>
    <mergeCell ref="AO22:BA22"/>
    <mergeCell ref="BB22:BN22"/>
    <mergeCell ref="BO22:CA22"/>
    <mergeCell ref="CB22:CI22"/>
    <mergeCell ref="CJ22:CM22"/>
    <mergeCell ref="AO26:AT26"/>
    <mergeCell ref="AU26:BA26"/>
    <mergeCell ref="BB26:BG26"/>
    <mergeCell ref="BH26:BN26"/>
    <mergeCell ref="CN24:CU24"/>
    <mergeCell ref="A25:M25"/>
    <mergeCell ref="N25:T25"/>
    <mergeCell ref="U25:AA25"/>
    <mergeCell ref="AB25:AG25"/>
    <mergeCell ref="AH25:AN25"/>
    <mergeCell ref="AO25:AT25"/>
    <mergeCell ref="AU25:BA25"/>
    <mergeCell ref="BB25:BG25"/>
    <mergeCell ref="BH25:BN25"/>
    <mergeCell ref="BO25:BT25"/>
    <mergeCell ref="BU25:CA25"/>
    <mergeCell ref="CB25:CI25"/>
    <mergeCell ref="CJ25:CM25"/>
    <mergeCell ref="CN25:CU25"/>
    <mergeCell ref="A24:M24"/>
    <mergeCell ref="N24:T24"/>
    <mergeCell ref="U24:AA24"/>
    <mergeCell ref="AB24:AN24"/>
    <mergeCell ref="AO24:BA24"/>
    <mergeCell ref="BO26:BT26"/>
    <mergeCell ref="BU26:CA26"/>
    <mergeCell ref="CB26:CI26"/>
    <mergeCell ref="CJ26:CM26"/>
    <mergeCell ref="CN26:CU26"/>
    <mergeCell ref="A27:M27"/>
    <mergeCell ref="N27:T27"/>
    <mergeCell ref="U27:AA27"/>
    <mergeCell ref="AB27:AG27"/>
    <mergeCell ref="AH27:AN27"/>
    <mergeCell ref="AO27:AT27"/>
    <mergeCell ref="AU27:BA27"/>
    <mergeCell ref="BB27:BG27"/>
    <mergeCell ref="BH27:BN27"/>
    <mergeCell ref="BO27:BT27"/>
    <mergeCell ref="BU27:CA27"/>
    <mergeCell ref="CB27:CI27"/>
    <mergeCell ref="CJ27:CM27"/>
    <mergeCell ref="CN27:CU27"/>
    <mergeCell ref="A26:M26"/>
    <mergeCell ref="N26:T26"/>
    <mergeCell ref="U26:AA26"/>
    <mergeCell ref="AB26:AG26"/>
    <mergeCell ref="AH26:AN26"/>
    <mergeCell ref="A28:M28"/>
    <mergeCell ref="N28:T28"/>
    <mergeCell ref="U28:AA28"/>
    <mergeCell ref="AB28:AG28"/>
    <mergeCell ref="AH28:AN28"/>
    <mergeCell ref="AO28:AT28"/>
    <mergeCell ref="AU28:BA28"/>
    <mergeCell ref="BB28:BG28"/>
    <mergeCell ref="BH28:BN28"/>
    <mergeCell ref="BU30:CA30"/>
    <mergeCell ref="CB30:CI30"/>
    <mergeCell ref="CJ30:CM30"/>
    <mergeCell ref="CN30:CU30"/>
    <mergeCell ref="A29:M29"/>
    <mergeCell ref="N29:T29"/>
    <mergeCell ref="U29:AA29"/>
    <mergeCell ref="AB29:AG29"/>
    <mergeCell ref="AH29:AN29"/>
    <mergeCell ref="AO29:AT29"/>
    <mergeCell ref="AU29:BA29"/>
    <mergeCell ref="BB29:BG29"/>
    <mergeCell ref="BH29:BN29"/>
    <mergeCell ref="BO28:BT28"/>
    <mergeCell ref="BU28:CA28"/>
    <mergeCell ref="CB28:CI28"/>
    <mergeCell ref="CJ28:CM28"/>
    <mergeCell ref="CN28:CU28"/>
    <mergeCell ref="BO29:BT29"/>
    <mergeCell ref="BU29:CA29"/>
    <mergeCell ref="CB29:CI29"/>
    <mergeCell ref="CJ29:CM29"/>
    <mergeCell ref="CN29:CU29"/>
    <mergeCell ref="BO31:BT31"/>
    <mergeCell ref="BU31:CA31"/>
    <mergeCell ref="CB31:CI31"/>
    <mergeCell ref="CJ31:CM31"/>
    <mergeCell ref="CN31:CU31"/>
    <mergeCell ref="A30:M30"/>
    <mergeCell ref="N30:T30"/>
    <mergeCell ref="U30:AA30"/>
    <mergeCell ref="AB30:AG30"/>
    <mergeCell ref="AH30:AN30"/>
    <mergeCell ref="A31:M31"/>
    <mergeCell ref="N31:T31"/>
    <mergeCell ref="U31:AA31"/>
    <mergeCell ref="AB31:AG31"/>
    <mergeCell ref="AH31:AN31"/>
    <mergeCell ref="AO31:AT31"/>
    <mergeCell ref="AU31:BA31"/>
    <mergeCell ref="BB31:BG31"/>
    <mergeCell ref="BH31:BN31"/>
    <mergeCell ref="AO30:AT30"/>
    <mergeCell ref="AU30:BA30"/>
    <mergeCell ref="BB30:BG30"/>
    <mergeCell ref="BH30:BN30"/>
    <mergeCell ref="BO30:BT30"/>
    <mergeCell ref="A32:M32"/>
    <mergeCell ref="N32:T32"/>
    <mergeCell ref="U32:AA32"/>
    <mergeCell ref="AB32:AG32"/>
    <mergeCell ref="AH32:AN32"/>
    <mergeCell ref="AO32:AT32"/>
    <mergeCell ref="AU32:BA32"/>
    <mergeCell ref="BB32:BG32"/>
    <mergeCell ref="BH32:BN32"/>
    <mergeCell ref="BO32:BT32"/>
    <mergeCell ref="BU32:CA32"/>
    <mergeCell ref="CB32:CI32"/>
    <mergeCell ref="CJ32:CM32"/>
    <mergeCell ref="CN32:CU32"/>
    <mergeCell ref="N33:T33"/>
    <mergeCell ref="U33:AA33"/>
    <mergeCell ref="AB33:AG33"/>
    <mergeCell ref="AH33:AN33"/>
    <mergeCell ref="AO33:AT33"/>
    <mergeCell ref="AU33:BA33"/>
    <mergeCell ref="BB33:BG33"/>
    <mergeCell ref="BH33:BN33"/>
    <mergeCell ref="BO33:BT33"/>
    <mergeCell ref="BU33:CA33"/>
    <mergeCell ref="CB33:CI33"/>
    <mergeCell ref="CJ33:CM33"/>
    <mergeCell ref="CN33:CU33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2"/>
  <sheetViews>
    <sheetView zoomScale="120" zoomScaleNormal="120" workbookViewId="0">
      <selection activeCell="A2" sqref="A2"/>
    </sheetView>
  </sheetViews>
  <sheetFormatPr defaultColWidth="1.42578125" defaultRowHeight="12.75" x14ac:dyDescent="0.2"/>
  <cols>
    <col min="1" max="37" width="1.42578125" style="1"/>
    <col min="38" max="38" width="3.7109375" style="1" customWidth="1"/>
    <col min="39" max="67" width="1.42578125" style="1"/>
    <col min="68" max="68" width="3.85546875" style="1" customWidth="1"/>
    <col min="69" max="16384" width="1.42578125" style="1"/>
  </cols>
  <sheetData>
    <row r="1" spans="1:99" x14ac:dyDescent="0.2">
      <c r="A1" s="13" t="s">
        <v>710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3" spans="1:99" x14ac:dyDescent="0.2">
      <c r="A3" s="63" t="s">
        <v>260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261</v>
      </c>
      <c r="O3" s="64"/>
      <c r="P3" s="64"/>
      <c r="Q3" s="64"/>
      <c r="R3" s="64"/>
      <c r="S3" s="64"/>
      <c r="T3" s="64"/>
      <c r="U3" s="64"/>
      <c r="V3" s="64"/>
      <c r="W3" s="64"/>
      <c r="X3" s="64" t="s">
        <v>262</v>
      </c>
      <c r="Y3" s="64"/>
      <c r="Z3" s="64"/>
      <c r="AA3" s="64"/>
      <c r="AB3" s="64"/>
      <c r="AC3" s="64"/>
      <c r="AD3" s="64"/>
      <c r="AE3" s="64" t="s">
        <v>263</v>
      </c>
      <c r="AF3" s="64"/>
      <c r="AG3" s="64"/>
      <c r="AH3" s="64"/>
      <c r="AI3" s="64"/>
      <c r="AJ3" s="64"/>
      <c r="AK3" s="64"/>
      <c r="AL3" s="64"/>
      <c r="AM3" s="64" t="s">
        <v>264</v>
      </c>
      <c r="AN3" s="64"/>
      <c r="AO3" s="64"/>
      <c r="AP3" s="64"/>
      <c r="AQ3" s="64"/>
      <c r="AR3" s="64"/>
      <c r="AS3" s="64"/>
      <c r="AT3" s="64"/>
      <c r="AU3" s="64" t="s">
        <v>211</v>
      </c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 t="s">
        <v>207</v>
      </c>
      <c r="BJ3" s="64"/>
      <c r="BK3" s="64"/>
      <c r="BL3" s="64"/>
      <c r="BM3" s="64"/>
      <c r="BN3" s="64"/>
      <c r="BO3" s="64"/>
      <c r="BP3" s="64"/>
      <c r="BQ3" s="64" t="s">
        <v>209</v>
      </c>
      <c r="BR3" s="64"/>
      <c r="BS3" s="64"/>
      <c r="BT3" s="64"/>
      <c r="BU3" s="64"/>
      <c r="BV3" s="64"/>
      <c r="BW3" s="64"/>
      <c r="BX3" s="64" t="s">
        <v>142</v>
      </c>
      <c r="BY3" s="64"/>
      <c r="BZ3" s="64"/>
      <c r="CA3" s="64"/>
      <c r="CB3" s="64"/>
      <c r="CC3" s="64"/>
      <c r="CD3" s="64"/>
      <c r="CE3" s="64"/>
      <c r="CF3" s="64" t="s">
        <v>265</v>
      </c>
      <c r="CG3" s="64"/>
      <c r="CH3" s="64"/>
      <c r="CI3" s="64"/>
      <c r="CJ3" s="64"/>
      <c r="CK3" s="64"/>
      <c r="CL3" s="64"/>
      <c r="CM3" s="60" t="s">
        <v>266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267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 t="s">
        <v>268</v>
      </c>
      <c r="O4" s="58"/>
      <c r="P4" s="58"/>
      <c r="Q4" s="58"/>
      <c r="R4" s="58"/>
      <c r="S4" s="58"/>
      <c r="T4" s="58"/>
      <c r="U4" s="58"/>
      <c r="V4" s="58"/>
      <c r="W4" s="58"/>
      <c r="X4" s="58" t="s">
        <v>269</v>
      </c>
      <c r="Y4" s="58"/>
      <c r="Z4" s="58"/>
      <c r="AA4" s="58"/>
      <c r="AB4" s="58"/>
      <c r="AC4" s="58"/>
      <c r="AD4" s="58"/>
      <c r="AE4" s="58" t="s">
        <v>270</v>
      </c>
      <c r="AF4" s="58"/>
      <c r="AG4" s="58"/>
      <c r="AH4" s="58"/>
      <c r="AI4" s="58"/>
      <c r="AJ4" s="58"/>
      <c r="AK4" s="58"/>
      <c r="AL4" s="58"/>
      <c r="AM4" s="58" t="s">
        <v>271</v>
      </c>
      <c r="AN4" s="58"/>
      <c r="AO4" s="58"/>
      <c r="AP4" s="58"/>
      <c r="AQ4" s="58"/>
      <c r="AR4" s="58"/>
      <c r="AS4" s="58"/>
      <c r="AT4" s="58"/>
      <c r="AU4" s="58" t="s">
        <v>272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 t="s">
        <v>215</v>
      </c>
      <c r="BJ4" s="58"/>
      <c r="BK4" s="58"/>
      <c r="BL4" s="58"/>
      <c r="BM4" s="58"/>
      <c r="BN4" s="58"/>
      <c r="BO4" s="58"/>
      <c r="BP4" s="58"/>
      <c r="BQ4" s="58" t="s">
        <v>217</v>
      </c>
      <c r="BR4" s="58"/>
      <c r="BS4" s="58"/>
      <c r="BT4" s="58"/>
      <c r="BU4" s="58"/>
      <c r="BV4" s="58"/>
      <c r="BW4" s="58"/>
      <c r="BX4" s="58" t="s">
        <v>273</v>
      </c>
      <c r="BY4" s="58"/>
      <c r="BZ4" s="58"/>
      <c r="CA4" s="58"/>
      <c r="CB4" s="58"/>
      <c r="CC4" s="58"/>
      <c r="CD4" s="58"/>
      <c r="CE4" s="58"/>
      <c r="CF4" s="58" t="s">
        <v>274</v>
      </c>
      <c r="CG4" s="58"/>
      <c r="CH4" s="58"/>
      <c r="CI4" s="58"/>
      <c r="CJ4" s="58"/>
      <c r="CK4" s="58"/>
      <c r="CL4" s="58"/>
      <c r="CM4" s="59" t="s">
        <v>49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 t="s">
        <v>276</v>
      </c>
      <c r="O5" s="58"/>
      <c r="P5" s="58"/>
      <c r="Q5" s="58"/>
      <c r="R5" s="58"/>
      <c r="S5" s="58"/>
      <c r="T5" s="58"/>
      <c r="U5" s="58"/>
      <c r="V5" s="58"/>
      <c r="W5" s="58"/>
      <c r="X5" s="58" t="s">
        <v>277</v>
      </c>
      <c r="Y5" s="58"/>
      <c r="Z5" s="58"/>
      <c r="AA5" s="58"/>
      <c r="AB5" s="58"/>
      <c r="AC5" s="58"/>
      <c r="AD5" s="58"/>
      <c r="AE5" s="58" t="s">
        <v>278</v>
      </c>
      <c r="AF5" s="58"/>
      <c r="AG5" s="58"/>
      <c r="AH5" s="58"/>
      <c r="AI5" s="58"/>
      <c r="AJ5" s="58"/>
      <c r="AK5" s="58"/>
      <c r="AL5" s="58"/>
      <c r="AM5" s="58" t="s">
        <v>279</v>
      </c>
      <c r="AN5" s="58"/>
      <c r="AO5" s="58"/>
      <c r="AP5" s="58"/>
      <c r="AQ5" s="58"/>
      <c r="AR5" s="58"/>
      <c r="AS5" s="58"/>
      <c r="AT5" s="58"/>
      <c r="AU5" s="58" t="s">
        <v>280</v>
      </c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 t="s">
        <v>227</v>
      </c>
      <c r="BR5" s="58"/>
      <c r="BS5" s="58"/>
      <c r="BT5" s="58"/>
      <c r="BU5" s="58"/>
      <c r="BV5" s="58"/>
      <c r="BW5" s="58"/>
      <c r="BX5" s="58" t="s">
        <v>281</v>
      </c>
      <c r="BY5" s="58"/>
      <c r="BZ5" s="58"/>
      <c r="CA5" s="58"/>
      <c r="CB5" s="58"/>
      <c r="CC5" s="58"/>
      <c r="CD5" s="58"/>
      <c r="CE5" s="58"/>
      <c r="CF5" s="58" t="s">
        <v>282</v>
      </c>
      <c r="CG5" s="58"/>
      <c r="CH5" s="58"/>
      <c r="CI5" s="58"/>
      <c r="CJ5" s="58"/>
      <c r="CK5" s="58"/>
      <c r="CL5" s="58"/>
      <c r="CM5" s="59" t="s">
        <v>244</v>
      </c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283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 t="s">
        <v>284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 t="s">
        <v>285</v>
      </c>
      <c r="AF6" s="58"/>
      <c r="AG6" s="58"/>
      <c r="AH6" s="58"/>
      <c r="AI6" s="58"/>
      <c r="AJ6" s="58"/>
      <c r="AK6" s="58"/>
      <c r="AL6" s="58"/>
      <c r="AM6" s="58" t="s">
        <v>286</v>
      </c>
      <c r="AN6" s="58"/>
      <c r="AO6" s="58"/>
      <c r="AP6" s="58"/>
      <c r="AQ6" s="58"/>
      <c r="AR6" s="58"/>
      <c r="AS6" s="58"/>
      <c r="AT6" s="58"/>
      <c r="AU6" s="58" t="s">
        <v>287</v>
      </c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 t="s">
        <v>234</v>
      </c>
      <c r="BR6" s="58"/>
      <c r="BS6" s="58"/>
      <c r="BT6" s="58"/>
      <c r="BU6" s="58"/>
      <c r="BV6" s="58"/>
      <c r="BW6" s="58"/>
      <c r="BX6" s="58" t="s">
        <v>282</v>
      </c>
      <c r="BY6" s="58"/>
      <c r="BZ6" s="58"/>
      <c r="CA6" s="58"/>
      <c r="CB6" s="58"/>
      <c r="CC6" s="58"/>
      <c r="CD6" s="58"/>
      <c r="CE6" s="58"/>
      <c r="CF6" s="58" t="s">
        <v>288</v>
      </c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289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 t="s">
        <v>290</v>
      </c>
      <c r="AF7" s="58"/>
      <c r="AG7" s="58"/>
      <c r="AH7" s="58"/>
      <c r="AI7" s="58"/>
      <c r="AJ7" s="58"/>
      <c r="AK7" s="58"/>
      <c r="AL7" s="58"/>
      <c r="AM7" s="58" t="s">
        <v>291</v>
      </c>
      <c r="AN7" s="58"/>
      <c r="AO7" s="58"/>
      <c r="AP7" s="58"/>
      <c r="AQ7" s="58"/>
      <c r="AR7" s="58"/>
      <c r="AS7" s="58"/>
      <c r="AT7" s="58"/>
      <c r="AU7" s="91" t="s">
        <v>292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 t="s">
        <v>293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294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 t="s">
        <v>276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4" t="s">
        <v>295</v>
      </c>
      <c r="AV8" s="64"/>
      <c r="AW8" s="64"/>
      <c r="AX8" s="64"/>
      <c r="AY8" s="64"/>
      <c r="AZ8" s="64"/>
      <c r="BA8" s="64"/>
      <c r="BB8" s="64" t="s">
        <v>49</v>
      </c>
      <c r="BC8" s="64"/>
      <c r="BD8" s="64"/>
      <c r="BE8" s="64"/>
      <c r="BF8" s="64"/>
      <c r="BG8" s="64"/>
      <c r="BH8" s="64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 t="s">
        <v>296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 t="s">
        <v>297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 t="s">
        <v>284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 t="s">
        <v>298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 t="s">
        <v>299</v>
      </c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 t="s">
        <v>300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 t="s">
        <v>226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 t="s">
        <v>301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 t="s">
        <v>53</v>
      </c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3.5" thickBot="1" x14ac:dyDescent="0.25">
      <c r="A12" s="228">
        <v>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2">
        <v>2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>
        <v>3</v>
      </c>
      <c r="Y12" s="222"/>
      <c r="Z12" s="222"/>
      <c r="AA12" s="222"/>
      <c r="AB12" s="222"/>
      <c r="AC12" s="222"/>
      <c r="AD12" s="222"/>
      <c r="AE12" s="222">
        <v>4</v>
      </c>
      <c r="AF12" s="222"/>
      <c r="AG12" s="222"/>
      <c r="AH12" s="222"/>
      <c r="AI12" s="222"/>
      <c r="AJ12" s="222"/>
      <c r="AK12" s="222"/>
      <c r="AL12" s="222"/>
      <c r="AM12" s="222">
        <v>5</v>
      </c>
      <c r="AN12" s="222"/>
      <c r="AO12" s="222"/>
      <c r="AP12" s="222"/>
      <c r="AQ12" s="222"/>
      <c r="AR12" s="222"/>
      <c r="AS12" s="222"/>
      <c r="AT12" s="222"/>
      <c r="AU12" s="222">
        <v>6</v>
      </c>
      <c r="AV12" s="222"/>
      <c r="AW12" s="222"/>
      <c r="AX12" s="222"/>
      <c r="AY12" s="222"/>
      <c r="AZ12" s="222"/>
      <c r="BA12" s="222"/>
      <c r="BB12" s="222">
        <v>7</v>
      </c>
      <c r="BC12" s="222"/>
      <c r="BD12" s="222"/>
      <c r="BE12" s="222"/>
      <c r="BF12" s="222"/>
      <c r="BG12" s="222"/>
      <c r="BH12" s="222"/>
      <c r="BI12" s="222">
        <v>8</v>
      </c>
      <c r="BJ12" s="222"/>
      <c r="BK12" s="222"/>
      <c r="BL12" s="222"/>
      <c r="BM12" s="222"/>
      <c r="BN12" s="222"/>
      <c r="BO12" s="222"/>
      <c r="BP12" s="222"/>
      <c r="BQ12" s="222">
        <v>9</v>
      </c>
      <c r="BR12" s="222"/>
      <c r="BS12" s="222"/>
      <c r="BT12" s="222"/>
      <c r="BU12" s="222"/>
      <c r="BV12" s="222"/>
      <c r="BW12" s="222"/>
      <c r="BX12" s="222">
        <v>10</v>
      </c>
      <c r="BY12" s="222"/>
      <c r="BZ12" s="222"/>
      <c r="CA12" s="222"/>
      <c r="CB12" s="222"/>
      <c r="CC12" s="222"/>
      <c r="CD12" s="222"/>
      <c r="CE12" s="222"/>
      <c r="CF12" s="222">
        <v>11</v>
      </c>
      <c r="CG12" s="222"/>
      <c r="CH12" s="222"/>
      <c r="CI12" s="222"/>
      <c r="CJ12" s="222"/>
      <c r="CK12" s="222"/>
      <c r="CL12" s="222"/>
      <c r="CM12" s="223">
        <v>12</v>
      </c>
      <c r="CN12" s="223"/>
      <c r="CO12" s="223"/>
      <c r="CP12" s="223"/>
      <c r="CQ12" s="223"/>
      <c r="CR12" s="223"/>
      <c r="CS12" s="223"/>
      <c r="CT12" s="223"/>
      <c r="CU12" s="223"/>
    </row>
    <row r="13" spans="1:99" ht="15" customHeight="1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251" t="s">
        <v>627</v>
      </c>
      <c r="O13" s="251"/>
      <c r="P13" s="251"/>
      <c r="Q13" s="251"/>
      <c r="R13" s="251"/>
      <c r="S13" s="251"/>
      <c r="T13" s="251"/>
      <c r="U13" s="251"/>
      <c r="V13" s="251"/>
      <c r="W13" s="251"/>
      <c r="X13" s="227"/>
      <c r="Y13" s="227"/>
      <c r="Z13" s="227"/>
      <c r="AA13" s="227"/>
      <c r="AB13" s="227"/>
      <c r="AC13" s="227"/>
      <c r="AD13" s="227"/>
      <c r="AE13" s="162">
        <v>1385290.75</v>
      </c>
      <c r="AF13" s="162"/>
      <c r="AG13" s="162"/>
      <c r="AH13" s="162"/>
      <c r="AI13" s="162"/>
      <c r="AJ13" s="162"/>
      <c r="AK13" s="162"/>
      <c r="AL13" s="162"/>
      <c r="AM13" s="52"/>
      <c r="AN13" s="52"/>
      <c r="AO13" s="52"/>
      <c r="AP13" s="52"/>
      <c r="AQ13" s="52"/>
      <c r="AR13" s="52"/>
      <c r="AS13" s="52"/>
      <c r="AT13" s="52"/>
      <c r="AU13" s="227"/>
      <c r="AV13" s="227"/>
      <c r="AW13" s="227"/>
      <c r="AX13" s="227"/>
      <c r="AY13" s="227"/>
      <c r="AZ13" s="227"/>
      <c r="BA13" s="227"/>
      <c r="BB13" s="52"/>
      <c r="BC13" s="52"/>
      <c r="BD13" s="52"/>
      <c r="BE13" s="52"/>
      <c r="BF13" s="52"/>
      <c r="BG13" s="52"/>
      <c r="BH13" s="52"/>
      <c r="BI13" s="162">
        <v>1385290.75</v>
      </c>
      <c r="BJ13" s="162"/>
      <c r="BK13" s="162"/>
      <c r="BL13" s="162"/>
      <c r="BM13" s="162"/>
      <c r="BN13" s="162"/>
      <c r="BO13" s="162"/>
      <c r="BP13" s="162"/>
      <c r="BQ13" s="52">
        <v>1.5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247">
        <f>BI13*BQ13/100</f>
        <v>20779.361250000002</v>
      </c>
      <c r="CN13" s="247"/>
      <c r="CO13" s="247"/>
      <c r="CP13" s="247"/>
      <c r="CQ13" s="247"/>
      <c r="CR13" s="247"/>
      <c r="CS13" s="247"/>
      <c r="CT13" s="247"/>
      <c r="CU13" s="248"/>
    </row>
    <row r="14" spans="1:99" ht="1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86"/>
      <c r="N14" s="249" t="s">
        <v>628</v>
      </c>
      <c r="O14" s="249"/>
      <c r="P14" s="249"/>
      <c r="Q14" s="249"/>
      <c r="R14" s="249"/>
      <c r="S14" s="249"/>
      <c r="T14" s="249"/>
      <c r="U14" s="249"/>
      <c r="V14" s="249"/>
      <c r="W14" s="249"/>
      <c r="X14" s="188"/>
      <c r="Y14" s="220"/>
      <c r="Z14" s="220"/>
      <c r="AA14" s="220"/>
      <c r="AB14" s="220"/>
      <c r="AC14" s="220"/>
      <c r="AD14" s="220"/>
      <c r="AE14" s="103">
        <v>10013031.359999999</v>
      </c>
      <c r="AF14" s="103"/>
      <c r="AG14" s="103"/>
      <c r="AH14" s="103"/>
      <c r="AI14" s="103"/>
      <c r="AJ14" s="103"/>
      <c r="AK14" s="103"/>
      <c r="AL14" s="103"/>
      <c r="AM14" s="42"/>
      <c r="AN14" s="42"/>
      <c r="AO14" s="42"/>
      <c r="AP14" s="42"/>
      <c r="AQ14" s="42"/>
      <c r="AR14" s="42"/>
      <c r="AS14" s="42"/>
      <c r="AT14" s="42"/>
      <c r="AU14" s="220"/>
      <c r="AV14" s="220"/>
      <c r="AW14" s="220"/>
      <c r="AX14" s="220"/>
      <c r="AY14" s="220"/>
      <c r="AZ14" s="220"/>
      <c r="BA14" s="220"/>
      <c r="BB14" s="42"/>
      <c r="BC14" s="42"/>
      <c r="BD14" s="42"/>
      <c r="BE14" s="42"/>
      <c r="BF14" s="42"/>
      <c r="BG14" s="42"/>
      <c r="BH14" s="42"/>
      <c r="BI14" s="103">
        <v>10013031.359999999</v>
      </c>
      <c r="BJ14" s="103"/>
      <c r="BK14" s="103"/>
      <c r="BL14" s="103"/>
      <c r="BM14" s="103"/>
      <c r="BN14" s="103"/>
      <c r="BO14" s="103"/>
      <c r="BP14" s="103"/>
      <c r="BQ14" s="42">
        <v>1.5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208"/>
      <c r="CM14" s="250">
        <f>BI14*BQ14/100</f>
        <v>150195.47039999999</v>
      </c>
      <c r="CN14" s="250"/>
      <c r="CO14" s="250"/>
      <c r="CP14" s="250"/>
      <c r="CQ14" s="250"/>
      <c r="CR14" s="250"/>
      <c r="CS14" s="250"/>
      <c r="CT14" s="250"/>
      <c r="CU14" s="250"/>
    </row>
    <row r="15" spans="1:99" ht="1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86"/>
      <c r="N15" s="249" t="s">
        <v>629</v>
      </c>
      <c r="O15" s="249"/>
      <c r="P15" s="249"/>
      <c r="Q15" s="249"/>
      <c r="R15" s="249"/>
      <c r="S15" s="249"/>
      <c r="T15" s="249"/>
      <c r="U15" s="249"/>
      <c r="V15" s="249"/>
      <c r="W15" s="249"/>
      <c r="X15" s="188"/>
      <c r="Y15" s="220"/>
      <c r="Z15" s="220"/>
      <c r="AA15" s="220"/>
      <c r="AB15" s="220"/>
      <c r="AC15" s="220"/>
      <c r="AD15" s="220"/>
      <c r="AE15" s="103">
        <v>3585504.28</v>
      </c>
      <c r="AF15" s="103"/>
      <c r="AG15" s="103"/>
      <c r="AH15" s="103"/>
      <c r="AI15" s="103"/>
      <c r="AJ15" s="103"/>
      <c r="AK15" s="103"/>
      <c r="AL15" s="103"/>
      <c r="AM15" s="42"/>
      <c r="AN15" s="42"/>
      <c r="AO15" s="42"/>
      <c r="AP15" s="42"/>
      <c r="AQ15" s="42"/>
      <c r="AR15" s="42"/>
      <c r="AS15" s="42"/>
      <c r="AT15" s="42"/>
      <c r="AU15" s="220"/>
      <c r="AV15" s="220"/>
      <c r="AW15" s="220"/>
      <c r="AX15" s="220"/>
      <c r="AY15" s="220"/>
      <c r="AZ15" s="220"/>
      <c r="BA15" s="220"/>
      <c r="BB15" s="42"/>
      <c r="BC15" s="42"/>
      <c r="BD15" s="42"/>
      <c r="BE15" s="42"/>
      <c r="BF15" s="42"/>
      <c r="BG15" s="42"/>
      <c r="BH15" s="42"/>
      <c r="BI15" s="103">
        <v>3585504.28</v>
      </c>
      <c r="BJ15" s="103"/>
      <c r="BK15" s="103"/>
      <c r="BL15" s="103"/>
      <c r="BM15" s="103"/>
      <c r="BN15" s="103"/>
      <c r="BO15" s="103"/>
      <c r="BP15" s="103"/>
      <c r="BQ15" s="42">
        <v>1.5</v>
      </c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208"/>
      <c r="CM15" s="250">
        <f>BI15*BQ15/100</f>
        <v>53782.564200000001</v>
      </c>
      <c r="CN15" s="250"/>
      <c r="CO15" s="250"/>
      <c r="CP15" s="250"/>
      <c r="CQ15" s="250"/>
      <c r="CR15" s="250"/>
      <c r="CS15" s="250"/>
      <c r="CT15" s="250"/>
      <c r="CU15" s="250"/>
    </row>
    <row r="16" spans="1:99" ht="15" customHeight="1" thickBo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246" t="s">
        <v>630</v>
      </c>
      <c r="O16" s="246"/>
      <c r="P16" s="246"/>
      <c r="Q16" s="246"/>
      <c r="R16" s="246"/>
      <c r="S16" s="246"/>
      <c r="T16" s="246"/>
      <c r="U16" s="246"/>
      <c r="V16" s="246"/>
      <c r="W16" s="246"/>
      <c r="X16" s="220"/>
      <c r="Y16" s="220"/>
      <c r="Z16" s="220"/>
      <c r="AA16" s="220"/>
      <c r="AB16" s="220"/>
      <c r="AC16" s="220"/>
      <c r="AD16" s="220"/>
      <c r="AE16" s="103">
        <v>9054350.1799999997</v>
      </c>
      <c r="AF16" s="103"/>
      <c r="AG16" s="103"/>
      <c r="AH16" s="103"/>
      <c r="AI16" s="103"/>
      <c r="AJ16" s="103"/>
      <c r="AK16" s="103"/>
      <c r="AL16" s="103"/>
      <c r="AM16" s="42"/>
      <c r="AN16" s="42"/>
      <c r="AO16" s="42"/>
      <c r="AP16" s="42"/>
      <c r="AQ16" s="42"/>
      <c r="AR16" s="42"/>
      <c r="AS16" s="42"/>
      <c r="AT16" s="42"/>
      <c r="AU16" s="220"/>
      <c r="AV16" s="220"/>
      <c r="AW16" s="220"/>
      <c r="AX16" s="220"/>
      <c r="AY16" s="220"/>
      <c r="AZ16" s="220"/>
      <c r="BA16" s="220"/>
      <c r="BB16" s="42"/>
      <c r="BC16" s="42"/>
      <c r="BD16" s="42"/>
      <c r="BE16" s="42"/>
      <c r="BF16" s="42"/>
      <c r="BG16" s="42"/>
      <c r="BH16" s="42"/>
      <c r="BI16" s="103">
        <v>9054350.1799999997</v>
      </c>
      <c r="BJ16" s="103"/>
      <c r="BK16" s="103"/>
      <c r="BL16" s="103"/>
      <c r="BM16" s="103"/>
      <c r="BN16" s="103"/>
      <c r="BO16" s="103"/>
      <c r="BP16" s="103"/>
      <c r="BQ16" s="42">
        <v>1.5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242">
        <f>BI16*BQ16/100</f>
        <v>135815.25269999998</v>
      </c>
      <c r="CN16" s="242"/>
      <c r="CO16" s="242"/>
      <c r="CP16" s="242"/>
      <c r="CQ16" s="242"/>
      <c r="CR16" s="242"/>
      <c r="CS16" s="242"/>
      <c r="CT16" s="242"/>
      <c r="CU16" s="243"/>
    </row>
    <row r="17" spans="1:99" ht="15" customHeight="1" thickBot="1" x14ac:dyDescent="0.25">
      <c r="M17" s="18" t="s">
        <v>40</v>
      </c>
      <c r="N17" s="84" t="s">
        <v>41</v>
      </c>
      <c r="O17" s="84"/>
      <c r="P17" s="84"/>
      <c r="Q17" s="84"/>
      <c r="R17" s="84"/>
      <c r="S17" s="84"/>
      <c r="T17" s="84"/>
      <c r="U17" s="84"/>
      <c r="V17" s="84"/>
      <c r="W17" s="84"/>
      <c r="X17" s="214" t="s">
        <v>41</v>
      </c>
      <c r="Y17" s="214"/>
      <c r="Z17" s="214"/>
      <c r="AA17" s="214"/>
      <c r="AB17" s="214"/>
      <c r="AC17" s="214"/>
      <c r="AD17" s="214"/>
      <c r="AE17" s="46"/>
      <c r="AF17" s="46"/>
      <c r="AG17" s="46"/>
      <c r="AH17" s="46"/>
      <c r="AI17" s="46"/>
      <c r="AJ17" s="46"/>
      <c r="AK17" s="46"/>
      <c r="AL17" s="46"/>
      <c r="AM17" s="82" t="s">
        <v>41</v>
      </c>
      <c r="AN17" s="82"/>
      <c r="AO17" s="82"/>
      <c r="AP17" s="82"/>
      <c r="AQ17" s="82"/>
      <c r="AR17" s="82"/>
      <c r="AS17" s="82"/>
      <c r="AT17" s="82"/>
      <c r="AU17" s="214" t="s">
        <v>41</v>
      </c>
      <c r="AV17" s="214"/>
      <c r="AW17" s="214"/>
      <c r="AX17" s="214"/>
      <c r="AY17" s="214"/>
      <c r="AZ17" s="214"/>
      <c r="BA17" s="214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82" t="s">
        <v>41</v>
      </c>
      <c r="BR17" s="82"/>
      <c r="BS17" s="82"/>
      <c r="BT17" s="82"/>
      <c r="BU17" s="82"/>
      <c r="BV17" s="82"/>
      <c r="BW17" s="82"/>
      <c r="BX17" s="82" t="s">
        <v>41</v>
      </c>
      <c r="BY17" s="82"/>
      <c r="BZ17" s="82"/>
      <c r="CA17" s="82"/>
      <c r="CB17" s="82"/>
      <c r="CC17" s="82"/>
      <c r="CD17" s="82"/>
      <c r="CE17" s="82"/>
      <c r="CF17" s="82" t="s">
        <v>41</v>
      </c>
      <c r="CG17" s="82"/>
      <c r="CH17" s="82"/>
      <c r="CI17" s="82"/>
      <c r="CJ17" s="82"/>
      <c r="CK17" s="82"/>
      <c r="CL17" s="82"/>
      <c r="CM17" s="244">
        <f>CM13+CM14+CM15+CM16+515.32</f>
        <v>361087.96854999999</v>
      </c>
      <c r="CN17" s="244"/>
      <c r="CO17" s="244"/>
      <c r="CP17" s="244"/>
      <c r="CQ17" s="244"/>
      <c r="CR17" s="244"/>
      <c r="CS17" s="244"/>
      <c r="CT17" s="244"/>
      <c r="CU17" s="245"/>
    </row>
    <row r="19" spans="1:99" x14ac:dyDescent="0.2">
      <c r="A19" s="63" t="s">
        <v>260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 t="s">
        <v>142</v>
      </c>
      <c r="O19" s="64"/>
      <c r="P19" s="64"/>
      <c r="Q19" s="64"/>
      <c r="R19" s="64"/>
      <c r="S19" s="64"/>
      <c r="T19" s="64"/>
      <c r="U19" s="64" t="s">
        <v>265</v>
      </c>
      <c r="V19" s="64"/>
      <c r="W19" s="64"/>
      <c r="X19" s="64"/>
      <c r="Y19" s="64"/>
      <c r="Z19" s="64"/>
      <c r="AA19" s="64"/>
      <c r="AB19" s="241" t="s">
        <v>211</v>
      </c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64" t="s">
        <v>266</v>
      </c>
      <c r="CC19" s="64"/>
      <c r="CD19" s="64"/>
      <c r="CE19" s="64"/>
      <c r="CF19" s="64"/>
      <c r="CG19" s="64"/>
      <c r="CH19" s="64"/>
      <c r="CI19" s="64"/>
      <c r="CJ19" s="64" t="s">
        <v>20</v>
      </c>
      <c r="CK19" s="64"/>
      <c r="CL19" s="64"/>
      <c r="CM19" s="64"/>
      <c r="CN19" s="60" t="s">
        <v>21</v>
      </c>
      <c r="CO19" s="60"/>
      <c r="CP19" s="60"/>
      <c r="CQ19" s="60"/>
      <c r="CR19" s="60"/>
      <c r="CS19" s="60"/>
      <c r="CT19" s="60"/>
      <c r="CU19" s="60"/>
    </row>
    <row r="20" spans="1:99" x14ac:dyDescent="0.2">
      <c r="A20" s="57" t="s">
        <v>267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 t="s">
        <v>273</v>
      </c>
      <c r="O20" s="58"/>
      <c r="P20" s="58"/>
      <c r="Q20" s="58"/>
      <c r="R20" s="58"/>
      <c r="S20" s="58"/>
      <c r="T20" s="58"/>
      <c r="U20" s="58" t="s">
        <v>274</v>
      </c>
      <c r="V20" s="58"/>
      <c r="W20" s="58"/>
      <c r="X20" s="58"/>
      <c r="Y20" s="58"/>
      <c r="Z20" s="58"/>
      <c r="AA20" s="58"/>
      <c r="AB20" s="58" t="s">
        <v>302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 t="s">
        <v>302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 t="s">
        <v>219</v>
      </c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 t="s">
        <v>303</v>
      </c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 t="s">
        <v>49</v>
      </c>
      <c r="CC20" s="58"/>
      <c r="CD20" s="58"/>
      <c r="CE20" s="58"/>
      <c r="CF20" s="58"/>
      <c r="CG20" s="58"/>
      <c r="CH20" s="58"/>
      <c r="CI20" s="58"/>
      <c r="CJ20" s="58" t="s">
        <v>22</v>
      </c>
      <c r="CK20" s="58"/>
      <c r="CL20" s="58"/>
      <c r="CM20" s="58"/>
      <c r="CN20" s="59" t="s">
        <v>304</v>
      </c>
      <c r="CO20" s="59"/>
      <c r="CP20" s="59"/>
      <c r="CQ20" s="59"/>
      <c r="CR20" s="59"/>
      <c r="CS20" s="59"/>
      <c r="CT20" s="59"/>
      <c r="CU20" s="59"/>
    </row>
    <row r="21" spans="1:99" x14ac:dyDescent="0.2">
      <c r="A21" s="57" t="s">
        <v>275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 t="s">
        <v>281</v>
      </c>
      <c r="O21" s="58"/>
      <c r="P21" s="58"/>
      <c r="Q21" s="58"/>
      <c r="R21" s="58"/>
      <c r="S21" s="58"/>
      <c r="T21" s="58"/>
      <c r="U21" s="58" t="s">
        <v>226</v>
      </c>
      <c r="V21" s="58"/>
      <c r="W21" s="58"/>
      <c r="X21" s="58"/>
      <c r="Y21" s="58"/>
      <c r="Z21" s="58"/>
      <c r="AA21" s="58"/>
      <c r="AB21" s="58" t="s">
        <v>305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 t="s">
        <v>305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 t="s">
        <v>306</v>
      </c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 t="s">
        <v>307</v>
      </c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 t="s">
        <v>308</v>
      </c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 t="s">
        <v>283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 t="s">
        <v>309</v>
      </c>
      <c r="O22" s="58"/>
      <c r="P22" s="58"/>
      <c r="Q22" s="58"/>
      <c r="R22" s="58"/>
      <c r="S22" s="58"/>
      <c r="T22" s="58"/>
      <c r="U22" s="58" t="s">
        <v>310</v>
      </c>
      <c r="V22" s="58"/>
      <c r="W22" s="58"/>
      <c r="X22" s="58"/>
      <c r="Y22" s="58"/>
      <c r="Z22" s="58"/>
      <c r="AA22" s="58"/>
      <c r="AB22" s="58" t="s">
        <v>311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 t="s">
        <v>312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 t="s">
        <v>292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 t="s">
        <v>292</v>
      </c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 t="s">
        <v>313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7" t="s">
        <v>289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 t="s">
        <v>314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91" t="s">
        <v>292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 t="s">
        <v>292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58" t="s">
        <v>315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57" t="s">
        <v>294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 t="s">
        <v>226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4" t="s">
        <v>295</v>
      </c>
      <c r="AC24" s="64"/>
      <c r="AD24" s="64"/>
      <c r="AE24" s="64"/>
      <c r="AF24" s="64"/>
      <c r="AG24" s="64"/>
      <c r="AH24" s="64" t="s">
        <v>49</v>
      </c>
      <c r="AI24" s="64"/>
      <c r="AJ24" s="64"/>
      <c r="AK24" s="64"/>
      <c r="AL24" s="64"/>
      <c r="AM24" s="64"/>
      <c r="AN24" s="64"/>
      <c r="AO24" s="64" t="s">
        <v>295</v>
      </c>
      <c r="AP24" s="64"/>
      <c r="AQ24" s="64"/>
      <c r="AR24" s="64"/>
      <c r="AS24" s="64"/>
      <c r="AT24" s="64"/>
      <c r="AU24" s="64" t="s">
        <v>49</v>
      </c>
      <c r="AV24" s="64"/>
      <c r="AW24" s="64"/>
      <c r="AX24" s="64"/>
      <c r="AY24" s="64"/>
      <c r="AZ24" s="64"/>
      <c r="BA24" s="64"/>
      <c r="BB24" s="64" t="s">
        <v>295</v>
      </c>
      <c r="BC24" s="64"/>
      <c r="BD24" s="64"/>
      <c r="BE24" s="64"/>
      <c r="BF24" s="64"/>
      <c r="BG24" s="64"/>
      <c r="BH24" s="64" t="s">
        <v>49</v>
      </c>
      <c r="BI24" s="64"/>
      <c r="BJ24" s="64"/>
      <c r="BK24" s="64"/>
      <c r="BL24" s="64"/>
      <c r="BM24" s="64"/>
      <c r="BN24" s="64"/>
      <c r="BO24" s="64" t="s">
        <v>295</v>
      </c>
      <c r="BP24" s="64"/>
      <c r="BQ24" s="64"/>
      <c r="BR24" s="64"/>
      <c r="BS24" s="64"/>
      <c r="BT24" s="64"/>
      <c r="BU24" s="64" t="s">
        <v>49</v>
      </c>
      <c r="BV24" s="64"/>
      <c r="BW24" s="64"/>
      <c r="BX24" s="64"/>
      <c r="BY24" s="64"/>
      <c r="BZ24" s="64"/>
      <c r="CA24" s="64"/>
      <c r="CB24" s="58" t="s">
        <v>316</v>
      </c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9"/>
      <c r="CO24" s="59"/>
      <c r="CP24" s="59"/>
      <c r="CQ24" s="59"/>
      <c r="CR24" s="59"/>
      <c r="CS24" s="59"/>
      <c r="CT24" s="59"/>
      <c r="CU24" s="59"/>
    </row>
    <row r="25" spans="1:99" x14ac:dyDescent="0.2">
      <c r="A25" s="57" t="s">
        <v>297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 t="s">
        <v>317</v>
      </c>
      <c r="AC25" s="58"/>
      <c r="AD25" s="58"/>
      <c r="AE25" s="58"/>
      <c r="AF25" s="58"/>
      <c r="AG25" s="58"/>
      <c r="AH25" s="58" t="s">
        <v>318</v>
      </c>
      <c r="AI25" s="58"/>
      <c r="AJ25" s="58"/>
      <c r="AK25" s="58"/>
      <c r="AL25" s="58"/>
      <c r="AM25" s="58"/>
      <c r="AN25" s="58"/>
      <c r="AO25" s="58" t="s">
        <v>317</v>
      </c>
      <c r="AP25" s="58"/>
      <c r="AQ25" s="58"/>
      <c r="AR25" s="58"/>
      <c r="AS25" s="58"/>
      <c r="AT25" s="58"/>
      <c r="AU25" s="58" t="s">
        <v>318</v>
      </c>
      <c r="AV25" s="58"/>
      <c r="AW25" s="58"/>
      <c r="AX25" s="58"/>
      <c r="AY25" s="58"/>
      <c r="AZ25" s="58"/>
      <c r="BA25" s="58"/>
      <c r="BB25" s="58" t="s">
        <v>317</v>
      </c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 t="s">
        <v>317</v>
      </c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 t="s">
        <v>226</v>
      </c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9"/>
      <c r="CO25" s="59"/>
      <c r="CP25" s="59"/>
      <c r="CQ25" s="59"/>
      <c r="CR25" s="59"/>
      <c r="CS25" s="59"/>
      <c r="CT25" s="59"/>
      <c r="CU25" s="59"/>
    </row>
    <row r="26" spans="1:99" x14ac:dyDescent="0.2">
      <c r="A26" s="57" t="s">
        <v>300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 t="s">
        <v>216</v>
      </c>
      <c r="AC26" s="58"/>
      <c r="AD26" s="58"/>
      <c r="AE26" s="58"/>
      <c r="AF26" s="58"/>
      <c r="AG26" s="58"/>
      <c r="AH26" s="58" t="s">
        <v>319</v>
      </c>
      <c r="AI26" s="58"/>
      <c r="AJ26" s="58"/>
      <c r="AK26" s="58"/>
      <c r="AL26" s="58"/>
      <c r="AM26" s="58"/>
      <c r="AN26" s="58"/>
      <c r="AO26" s="58" t="s">
        <v>216</v>
      </c>
      <c r="AP26" s="58"/>
      <c r="AQ26" s="58"/>
      <c r="AR26" s="58"/>
      <c r="AS26" s="58"/>
      <c r="AT26" s="58"/>
      <c r="AU26" s="58" t="s">
        <v>319</v>
      </c>
      <c r="AV26" s="58"/>
      <c r="AW26" s="58"/>
      <c r="AX26" s="58"/>
      <c r="AY26" s="58"/>
      <c r="AZ26" s="58"/>
      <c r="BA26" s="58"/>
      <c r="BB26" s="58" t="s">
        <v>216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 t="s">
        <v>216</v>
      </c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9"/>
      <c r="CO26" s="59"/>
      <c r="CP26" s="59"/>
      <c r="CQ26" s="59"/>
      <c r="CR26" s="59"/>
      <c r="CS26" s="59"/>
      <c r="CT26" s="59"/>
      <c r="CU26" s="59"/>
    </row>
    <row r="27" spans="1:99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 t="s">
        <v>226</v>
      </c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 t="s">
        <v>226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 t="s">
        <v>226</v>
      </c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 t="s">
        <v>226</v>
      </c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59"/>
      <c r="CO27" s="59"/>
      <c r="CP27" s="59"/>
      <c r="CQ27" s="59"/>
      <c r="CR27" s="59"/>
      <c r="CS27" s="59"/>
      <c r="CT27" s="59"/>
      <c r="CU27" s="59"/>
    </row>
    <row r="28" spans="1:99" x14ac:dyDescent="0.2">
      <c r="A28" s="228">
        <v>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2">
        <v>13</v>
      </c>
      <c r="O28" s="222"/>
      <c r="P28" s="222"/>
      <c r="Q28" s="222"/>
      <c r="R28" s="222"/>
      <c r="S28" s="222"/>
      <c r="T28" s="222"/>
      <c r="U28" s="222">
        <v>14</v>
      </c>
      <c r="V28" s="222"/>
      <c r="W28" s="222"/>
      <c r="X28" s="222"/>
      <c r="Y28" s="222"/>
      <c r="Z28" s="222"/>
      <c r="AA28" s="222"/>
      <c r="AB28" s="222">
        <v>15</v>
      </c>
      <c r="AC28" s="222"/>
      <c r="AD28" s="222"/>
      <c r="AE28" s="222"/>
      <c r="AF28" s="222"/>
      <c r="AG28" s="222"/>
      <c r="AH28" s="222">
        <v>16</v>
      </c>
      <c r="AI28" s="222"/>
      <c r="AJ28" s="222"/>
      <c r="AK28" s="222"/>
      <c r="AL28" s="222"/>
      <c r="AM28" s="222"/>
      <c r="AN28" s="222"/>
      <c r="AO28" s="222">
        <v>17</v>
      </c>
      <c r="AP28" s="222"/>
      <c r="AQ28" s="222"/>
      <c r="AR28" s="222"/>
      <c r="AS28" s="222"/>
      <c r="AT28" s="222"/>
      <c r="AU28" s="222">
        <v>18</v>
      </c>
      <c r="AV28" s="222"/>
      <c r="AW28" s="222"/>
      <c r="AX28" s="222"/>
      <c r="AY28" s="222"/>
      <c r="AZ28" s="222"/>
      <c r="BA28" s="222"/>
      <c r="BB28" s="222">
        <v>19</v>
      </c>
      <c r="BC28" s="222"/>
      <c r="BD28" s="222"/>
      <c r="BE28" s="222"/>
      <c r="BF28" s="222"/>
      <c r="BG28" s="222"/>
      <c r="BH28" s="222">
        <v>20</v>
      </c>
      <c r="BI28" s="222"/>
      <c r="BJ28" s="222"/>
      <c r="BK28" s="222"/>
      <c r="BL28" s="222"/>
      <c r="BM28" s="222"/>
      <c r="BN28" s="222"/>
      <c r="BO28" s="222">
        <v>21</v>
      </c>
      <c r="BP28" s="222"/>
      <c r="BQ28" s="222"/>
      <c r="BR28" s="222"/>
      <c r="BS28" s="222"/>
      <c r="BT28" s="222"/>
      <c r="BU28" s="222">
        <v>22</v>
      </c>
      <c r="BV28" s="222"/>
      <c r="BW28" s="222"/>
      <c r="BX28" s="222"/>
      <c r="BY28" s="222"/>
      <c r="BZ28" s="222"/>
      <c r="CA28" s="222"/>
      <c r="CB28" s="55">
        <v>23</v>
      </c>
      <c r="CC28" s="55"/>
      <c r="CD28" s="55"/>
      <c r="CE28" s="55"/>
      <c r="CF28" s="55"/>
      <c r="CG28" s="55"/>
      <c r="CH28" s="55"/>
      <c r="CI28" s="55"/>
      <c r="CJ28" s="222">
        <v>24</v>
      </c>
      <c r="CK28" s="222"/>
      <c r="CL28" s="222"/>
      <c r="CM28" s="222"/>
      <c r="CN28" s="223">
        <v>25</v>
      </c>
      <c r="CO28" s="223"/>
      <c r="CP28" s="223"/>
      <c r="CQ28" s="223"/>
      <c r="CR28" s="223"/>
      <c r="CS28" s="223"/>
      <c r="CT28" s="223"/>
      <c r="CU28" s="223"/>
    </row>
    <row r="29" spans="1:99" ht="15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27"/>
      <c r="AC29" s="227"/>
      <c r="AD29" s="227"/>
      <c r="AE29" s="227"/>
      <c r="AF29" s="227"/>
      <c r="AG29" s="227"/>
      <c r="AH29" s="52"/>
      <c r="AI29" s="52"/>
      <c r="AJ29" s="52"/>
      <c r="AK29" s="52"/>
      <c r="AL29" s="52"/>
      <c r="AM29" s="52"/>
      <c r="AN29" s="52"/>
      <c r="AO29" s="227"/>
      <c r="AP29" s="227"/>
      <c r="AQ29" s="227"/>
      <c r="AR29" s="227"/>
      <c r="AS29" s="227"/>
      <c r="AT29" s="227"/>
      <c r="AU29" s="52"/>
      <c r="AV29" s="52"/>
      <c r="AW29" s="52"/>
      <c r="AX29" s="52"/>
      <c r="AY29" s="52"/>
      <c r="AZ29" s="52"/>
      <c r="BA29" s="52"/>
      <c r="BB29" s="227"/>
      <c r="BC29" s="227"/>
      <c r="BD29" s="227"/>
      <c r="BE29" s="227"/>
      <c r="BF29" s="227"/>
      <c r="BG29" s="227"/>
      <c r="BH29" s="52"/>
      <c r="BI29" s="52"/>
      <c r="BJ29" s="52"/>
      <c r="BK29" s="52"/>
      <c r="BL29" s="52"/>
      <c r="BM29" s="52"/>
      <c r="BN29" s="52"/>
      <c r="BO29" s="227"/>
      <c r="BP29" s="227"/>
      <c r="BQ29" s="227"/>
      <c r="BR29" s="227"/>
      <c r="BS29" s="227"/>
      <c r="BT29" s="227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240" t="s">
        <v>62</v>
      </c>
      <c r="CK29" s="240"/>
      <c r="CL29" s="240"/>
      <c r="CM29" s="240"/>
      <c r="CN29" s="53"/>
      <c r="CO29" s="53"/>
      <c r="CP29" s="53"/>
      <c r="CQ29" s="53"/>
      <c r="CR29" s="53"/>
      <c r="CS29" s="53"/>
      <c r="CT29" s="53"/>
      <c r="CU29" s="53"/>
    </row>
    <row r="30" spans="1:99" ht="1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220"/>
      <c r="AC30" s="220"/>
      <c r="AD30" s="220"/>
      <c r="AE30" s="220"/>
      <c r="AF30" s="220"/>
      <c r="AG30" s="220"/>
      <c r="AH30" s="42"/>
      <c r="AI30" s="42"/>
      <c r="AJ30" s="42"/>
      <c r="AK30" s="42"/>
      <c r="AL30" s="42"/>
      <c r="AM30" s="42"/>
      <c r="AN30" s="42"/>
      <c r="AO30" s="220"/>
      <c r="AP30" s="220"/>
      <c r="AQ30" s="220"/>
      <c r="AR30" s="220"/>
      <c r="AS30" s="220"/>
      <c r="AT30" s="220"/>
      <c r="AU30" s="42"/>
      <c r="AV30" s="42"/>
      <c r="AW30" s="42"/>
      <c r="AX30" s="42"/>
      <c r="AY30" s="42"/>
      <c r="AZ30" s="42"/>
      <c r="BA30" s="42"/>
      <c r="BB30" s="220"/>
      <c r="BC30" s="220"/>
      <c r="BD30" s="220"/>
      <c r="BE30" s="220"/>
      <c r="BF30" s="220"/>
      <c r="BG30" s="220"/>
      <c r="BH30" s="42"/>
      <c r="BI30" s="42"/>
      <c r="BJ30" s="42"/>
      <c r="BK30" s="42"/>
      <c r="BL30" s="42"/>
      <c r="BM30" s="42"/>
      <c r="BN30" s="42"/>
      <c r="BO30" s="220"/>
      <c r="BP30" s="220"/>
      <c r="BQ30" s="220"/>
      <c r="BR30" s="220"/>
      <c r="BS30" s="220"/>
      <c r="BT30" s="220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239" t="s">
        <v>63</v>
      </c>
      <c r="CK30" s="239"/>
      <c r="CL30" s="239"/>
      <c r="CM30" s="239"/>
      <c r="CN30" s="43"/>
      <c r="CO30" s="43"/>
      <c r="CP30" s="43"/>
      <c r="CQ30" s="43"/>
      <c r="CR30" s="43"/>
      <c r="CS30" s="43"/>
      <c r="CT30" s="43"/>
      <c r="CU30" s="43"/>
    </row>
    <row r="31" spans="1:99" ht="15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220"/>
      <c r="AC31" s="220"/>
      <c r="AD31" s="220"/>
      <c r="AE31" s="220"/>
      <c r="AF31" s="220"/>
      <c r="AG31" s="220"/>
      <c r="AH31" s="42"/>
      <c r="AI31" s="42"/>
      <c r="AJ31" s="42"/>
      <c r="AK31" s="42"/>
      <c r="AL31" s="42"/>
      <c r="AM31" s="42"/>
      <c r="AN31" s="42"/>
      <c r="AO31" s="220"/>
      <c r="AP31" s="220"/>
      <c r="AQ31" s="220"/>
      <c r="AR31" s="220"/>
      <c r="AS31" s="220"/>
      <c r="AT31" s="220"/>
      <c r="AU31" s="42"/>
      <c r="AV31" s="42"/>
      <c r="AW31" s="42"/>
      <c r="AX31" s="42"/>
      <c r="AY31" s="42"/>
      <c r="AZ31" s="42"/>
      <c r="BA31" s="42"/>
      <c r="BB31" s="220"/>
      <c r="BC31" s="220"/>
      <c r="BD31" s="220"/>
      <c r="BE31" s="220"/>
      <c r="BF31" s="220"/>
      <c r="BG31" s="220"/>
      <c r="BH31" s="42"/>
      <c r="BI31" s="42"/>
      <c r="BJ31" s="42"/>
      <c r="BK31" s="42"/>
      <c r="BL31" s="42"/>
      <c r="BM31" s="42"/>
      <c r="BN31" s="42"/>
      <c r="BO31" s="220"/>
      <c r="BP31" s="220"/>
      <c r="BQ31" s="220"/>
      <c r="BR31" s="220"/>
      <c r="BS31" s="220"/>
      <c r="BT31" s="220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239"/>
      <c r="CK31" s="239"/>
      <c r="CL31" s="239"/>
      <c r="CM31" s="239"/>
      <c r="CN31" s="43"/>
      <c r="CO31" s="43"/>
      <c r="CP31" s="43"/>
      <c r="CQ31" s="43"/>
      <c r="CR31" s="43"/>
      <c r="CS31" s="43"/>
      <c r="CT31" s="43"/>
      <c r="CU31" s="43"/>
    </row>
    <row r="32" spans="1:99" ht="15" customHeight="1" x14ac:dyDescent="0.2">
      <c r="M32" s="18" t="s">
        <v>40</v>
      </c>
      <c r="N32" s="213"/>
      <c r="O32" s="213"/>
      <c r="P32" s="213"/>
      <c r="Q32" s="213"/>
      <c r="R32" s="213"/>
      <c r="S32" s="213"/>
      <c r="T32" s="213"/>
      <c r="U32" s="82" t="s">
        <v>41</v>
      </c>
      <c r="V32" s="82"/>
      <c r="W32" s="82"/>
      <c r="X32" s="82"/>
      <c r="Y32" s="82"/>
      <c r="Z32" s="82"/>
      <c r="AA32" s="82"/>
      <c r="AB32" s="214" t="s">
        <v>41</v>
      </c>
      <c r="AC32" s="214"/>
      <c r="AD32" s="214"/>
      <c r="AE32" s="214"/>
      <c r="AF32" s="214"/>
      <c r="AG32" s="214"/>
      <c r="AH32" s="46"/>
      <c r="AI32" s="46"/>
      <c r="AJ32" s="46"/>
      <c r="AK32" s="46"/>
      <c r="AL32" s="46"/>
      <c r="AM32" s="46"/>
      <c r="AN32" s="46"/>
      <c r="AO32" s="214" t="s">
        <v>41</v>
      </c>
      <c r="AP32" s="214"/>
      <c r="AQ32" s="214"/>
      <c r="AR32" s="214"/>
      <c r="AS32" s="214"/>
      <c r="AT32" s="214"/>
      <c r="AU32" s="46"/>
      <c r="AV32" s="46"/>
      <c r="AW32" s="46"/>
      <c r="AX32" s="46"/>
      <c r="AY32" s="46"/>
      <c r="AZ32" s="46"/>
      <c r="BA32" s="46"/>
      <c r="BB32" s="214" t="s">
        <v>41</v>
      </c>
      <c r="BC32" s="214"/>
      <c r="BD32" s="214"/>
      <c r="BE32" s="214"/>
      <c r="BF32" s="214"/>
      <c r="BG32" s="214"/>
      <c r="BH32" s="46"/>
      <c r="BI32" s="46"/>
      <c r="BJ32" s="46"/>
      <c r="BK32" s="46"/>
      <c r="BL32" s="46"/>
      <c r="BM32" s="46"/>
      <c r="BN32" s="46"/>
      <c r="BO32" s="214" t="s">
        <v>41</v>
      </c>
      <c r="BP32" s="214"/>
      <c r="BQ32" s="214"/>
      <c r="BR32" s="214"/>
      <c r="BS32" s="214"/>
      <c r="BT32" s="214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214" t="s">
        <v>38</v>
      </c>
      <c r="CK32" s="214"/>
      <c r="CL32" s="214"/>
      <c r="CM32" s="214"/>
      <c r="CN32" s="47"/>
      <c r="CO32" s="47"/>
      <c r="CP32" s="47"/>
      <c r="CQ32" s="47"/>
      <c r="CR32" s="47"/>
      <c r="CS32" s="47"/>
      <c r="CT32" s="47"/>
      <c r="CU32" s="47"/>
    </row>
  </sheetData>
  <sheetProtection selectLockedCells="1" selectUnlockedCells="1"/>
  <mergeCells count="346">
    <mergeCell ref="BB17:BH17"/>
    <mergeCell ref="BI17:BP17"/>
    <mergeCell ref="BQ17:BW17"/>
    <mergeCell ref="BX17:CE17"/>
    <mergeCell ref="CF17:CL17"/>
    <mergeCell ref="CM17:CU17"/>
    <mergeCell ref="A16:M16"/>
    <mergeCell ref="N17:W17"/>
    <mergeCell ref="X17:AD17"/>
    <mergeCell ref="AE17:AL17"/>
    <mergeCell ref="AM17:AT17"/>
    <mergeCell ref="AU17:BA17"/>
    <mergeCell ref="CF3:CL3"/>
    <mergeCell ref="CM3:CU3"/>
    <mergeCell ref="A4:M4"/>
    <mergeCell ref="N4:W4"/>
    <mergeCell ref="X4:AD4"/>
    <mergeCell ref="AE4:AL4"/>
    <mergeCell ref="AM4:AT4"/>
    <mergeCell ref="AU4:BH4"/>
    <mergeCell ref="BI4:BP4"/>
    <mergeCell ref="BQ4:BW4"/>
    <mergeCell ref="BX4:CE4"/>
    <mergeCell ref="CF4:CL4"/>
    <mergeCell ref="CM4:CU4"/>
    <mergeCell ref="A3:M3"/>
    <mergeCell ref="N3:W3"/>
    <mergeCell ref="X3:AD3"/>
    <mergeCell ref="AE3:AL3"/>
    <mergeCell ref="AM3:AT3"/>
    <mergeCell ref="AU3:BH3"/>
    <mergeCell ref="BI3:BP3"/>
    <mergeCell ref="BQ3:BW3"/>
    <mergeCell ref="BX3:CE3"/>
    <mergeCell ref="CF5:CL5"/>
    <mergeCell ref="CM5:CU5"/>
    <mergeCell ref="A6:M6"/>
    <mergeCell ref="N6:W6"/>
    <mergeCell ref="X6:AD6"/>
    <mergeCell ref="AE6:AL6"/>
    <mergeCell ref="AM6:AT6"/>
    <mergeCell ref="AU6:BH6"/>
    <mergeCell ref="BI6:BP6"/>
    <mergeCell ref="BQ6:BW6"/>
    <mergeCell ref="BX6:CE6"/>
    <mergeCell ref="CF6:CL6"/>
    <mergeCell ref="CM6:CU6"/>
    <mergeCell ref="A5:M5"/>
    <mergeCell ref="N5:W5"/>
    <mergeCell ref="X5:AD5"/>
    <mergeCell ref="AE5:AL5"/>
    <mergeCell ref="AM5:AT5"/>
    <mergeCell ref="AU5:BH5"/>
    <mergeCell ref="BI5:BP5"/>
    <mergeCell ref="BQ5:BW5"/>
    <mergeCell ref="BX5:CE5"/>
    <mergeCell ref="CF7:CL7"/>
    <mergeCell ref="CM7:CU7"/>
    <mergeCell ref="A8:M8"/>
    <mergeCell ref="N8:W8"/>
    <mergeCell ref="X8:AD8"/>
    <mergeCell ref="AE8:AL8"/>
    <mergeCell ref="AM8:AT8"/>
    <mergeCell ref="AU8:BA8"/>
    <mergeCell ref="BB8:BH8"/>
    <mergeCell ref="BI8:BP8"/>
    <mergeCell ref="BQ8:BW8"/>
    <mergeCell ref="BX8:CE8"/>
    <mergeCell ref="CF8:CL8"/>
    <mergeCell ref="CM8:CU8"/>
    <mergeCell ref="A7:M7"/>
    <mergeCell ref="N7:W7"/>
    <mergeCell ref="X7:AD7"/>
    <mergeCell ref="AE7:AL7"/>
    <mergeCell ref="AM7:AT7"/>
    <mergeCell ref="AU7:BH7"/>
    <mergeCell ref="BI7:BP7"/>
    <mergeCell ref="BQ7:BW7"/>
    <mergeCell ref="BX7:CE7"/>
    <mergeCell ref="BX9:CE9"/>
    <mergeCell ref="CF9:CL9"/>
    <mergeCell ref="CM9:CU9"/>
    <mergeCell ref="A10:M10"/>
    <mergeCell ref="N10:W10"/>
    <mergeCell ref="X10:AD10"/>
    <mergeCell ref="AE10:AL10"/>
    <mergeCell ref="AM10:AT10"/>
    <mergeCell ref="AU10:BA10"/>
    <mergeCell ref="BB10:BH10"/>
    <mergeCell ref="BI10:BP10"/>
    <mergeCell ref="BQ10:BW10"/>
    <mergeCell ref="BX10:CE10"/>
    <mergeCell ref="CF10:CL10"/>
    <mergeCell ref="CM10:CU10"/>
    <mergeCell ref="A9:M9"/>
    <mergeCell ref="N9:W9"/>
    <mergeCell ref="X9:AD9"/>
    <mergeCell ref="AE9:AL9"/>
    <mergeCell ref="AM9:AT9"/>
    <mergeCell ref="AU9:BA9"/>
    <mergeCell ref="BB9:BH9"/>
    <mergeCell ref="BI9:BP9"/>
    <mergeCell ref="BQ9:BW9"/>
    <mergeCell ref="BX11:CE11"/>
    <mergeCell ref="CF11:CL11"/>
    <mergeCell ref="CM11:CU11"/>
    <mergeCell ref="A12:M12"/>
    <mergeCell ref="N12:W12"/>
    <mergeCell ref="X12:AD12"/>
    <mergeCell ref="AE12:AL12"/>
    <mergeCell ref="AM12:AT12"/>
    <mergeCell ref="AU12:BA12"/>
    <mergeCell ref="BB12:BH12"/>
    <mergeCell ref="BI12:BP12"/>
    <mergeCell ref="BQ12:BW12"/>
    <mergeCell ref="BX12:CE12"/>
    <mergeCell ref="CF12:CL12"/>
    <mergeCell ref="CM12:CU12"/>
    <mergeCell ref="A11:M11"/>
    <mergeCell ref="N11:W11"/>
    <mergeCell ref="X11:AD11"/>
    <mergeCell ref="AE11:AL11"/>
    <mergeCell ref="AM11:AT11"/>
    <mergeCell ref="AU11:BA11"/>
    <mergeCell ref="BB11:BH11"/>
    <mergeCell ref="BI11:BP11"/>
    <mergeCell ref="BQ11:BW11"/>
    <mergeCell ref="BX13:CE13"/>
    <mergeCell ref="CF13:CL13"/>
    <mergeCell ref="CM13:CU13"/>
    <mergeCell ref="A14:M14"/>
    <mergeCell ref="N14:W14"/>
    <mergeCell ref="X14:AD14"/>
    <mergeCell ref="AE14:AL14"/>
    <mergeCell ref="AM14:AT14"/>
    <mergeCell ref="AU14:BA14"/>
    <mergeCell ref="BB14:BH14"/>
    <mergeCell ref="BI14:BP14"/>
    <mergeCell ref="BQ14:BW14"/>
    <mergeCell ref="BX14:CE14"/>
    <mergeCell ref="CF14:CL14"/>
    <mergeCell ref="CM14:CU14"/>
    <mergeCell ref="A13:M13"/>
    <mergeCell ref="N13:W13"/>
    <mergeCell ref="X13:AD13"/>
    <mergeCell ref="AE13:AL13"/>
    <mergeCell ref="AM13:AT13"/>
    <mergeCell ref="AU13:BA13"/>
    <mergeCell ref="BB13:BH13"/>
    <mergeCell ref="BI13:BP13"/>
    <mergeCell ref="BQ13:BW13"/>
    <mergeCell ref="A15:M15"/>
    <mergeCell ref="N15:W15"/>
    <mergeCell ref="X15:AD15"/>
    <mergeCell ref="AE15:AL15"/>
    <mergeCell ref="AM15:AT15"/>
    <mergeCell ref="AU15:BA15"/>
    <mergeCell ref="BB15:BH15"/>
    <mergeCell ref="BI15:BP15"/>
    <mergeCell ref="BQ15:BW15"/>
    <mergeCell ref="BX15:CE15"/>
    <mergeCell ref="CF15:CL15"/>
    <mergeCell ref="CM15:CU15"/>
    <mergeCell ref="N16:W16"/>
    <mergeCell ref="X16:AD16"/>
    <mergeCell ref="AE16:AL16"/>
    <mergeCell ref="AM16:AT16"/>
    <mergeCell ref="AU16:BA16"/>
    <mergeCell ref="BB16:BH16"/>
    <mergeCell ref="BI16:BP16"/>
    <mergeCell ref="BQ16:BW16"/>
    <mergeCell ref="BX16:CE16"/>
    <mergeCell ref="CF16:CL16"/>
    <mergeCell ref="CM16:CU16"/>
    <mergeCell ref="A19:M19"/>
    <mergeCell ref="N19:T19"/>
    <mergeCell ref="U19:AA19"/>
    <mergeCell ref="AB19:CA19"/>
    <mergeCell ref="CB19:CI19"/>
    <mergeCell ref="CJ19:CM19"/>
    <mergeCell ref="CN19:CU19"/>
    <mergeCell ref="A20:M20"/>
    <mergeCell ref="N20:T20"/>
    <mergeCell ref="U20:AA20"/>
    <mergeCell ref="AB20:AN20"/>
    <mergeCell ref="AO20:BA20"/>
    <mergeCell ref="BB20:BN20"/>
    <mergeCell ref="BO20:CA20"/>
    <mergeCell ref="CB20:CI20"/>
    <mergeCell ref="CJ20:CM20"/>
    <mergeCell ref="CN20:CU20"/>
    <mergeCell ref="BB23:BN23"/>
    <mergeCell ref="BO23:CA23"/>
    <mergeCell ref="CB23:CI23"/>
    <mergeCell ref="CJ23:CM23"/>
    <mergeCell ref="CN21:CU21"/>
    <mergeCell ref="A22:M22"/>
    <mergeCell ref="N22:T22"/>
    <mergeCell ref="U22:AA22"/>
    <mergeCell ref="AB22:AN22"/>
    <mergeCell ref="AO22:BA22"/>
    <mergeCell ref="BB22:BN22"/>
    <mergeCell ref="BO22:CA22"/>
    <mergeCell ref="CB22:CI22"/>
    <mergeCell ref="CJ22:CM22"/>
    <mergeCell ref="CN22:CU22"/>
    <mergeCell ref="A21:M21"/>
    <mergeCell ref="N21:T21"/>
    <mergeCell ref="U21:AA21"/>
    <mergeCell ref="AB21:AN21"/>
    <mergeCell ref="AO21:BA21"/>
    <mergeCell ref="BB21:BN21"/>
    <mergeCell ref="BO21:CA21"/>
    <mergeCell ref="CB21:CI21"/>
    <mergeCell ref="CJ21:CM21"/>
    <mergeCell ref="AO25:AT25"/>
    <mergeCell ref="AU25:BA25"/>
    <mergeCell ref="BB25:BG25"/>
    <mergeCell ref="BH25:BN25"/>
    <mergeCell ref="CN23:CU23"/>
    <mergeCell ref="A24:M24"/>
    <mergeCell ref="N24:T24"/>
    <mergeCell ref="U24:AA24"/>
    <mergeCell ref="AB24:AG24"/>
    <mergeCell ref="AH24:AN24"/>
    <mergeCell ref="AO24:AT24"/>
    <mergeCell ref="AU24:BA24"/>
    <mergeCell ref="BB24:BG24"/>
    <mergeCell ref="BH24:BN24"/>
    <mergeCell ref="BO24:BT24"/>
    <mergeCell ref="BU24:CA24"/>
    <mergeCell ref="CB24:CI24"/>
    <mergeCell ref="CJ24:CM24"/>
    <mergeCell ref="CN24:CU24"/>
    <mergeCell ref="A23:M23"/>
    <mergeCell ref="N23:T23"/>
    <mergeCell ref="U23:AA23"/>
    <mergeCell ref="AB23:AN23"/>
    <mergeCell ref="AO23:BA23"/>
    <mergeCell ref="BO25:BT25"/>
    <mergeCell ref="BU25:CA25"/>
    <mergeCell ref="CB25:CI25"/>
    <mergeCell ref="CJ25:CM25"/>
    <mergeCell ref="CN25:CU25"/>
    <mergeCell ref="A26:M26"/>
    <mergeCell ref="N26:T26"/>
    <mergeCell ref="U26:AA26"/>
    <mergeCell ref="AB26:AG26"/>
    <mergeCell ref="AH26:AN26"/>
    <mergeCell ref="AO26:AT26"/>
    <mergeCell ref="AU26:BA26"/>
    <mergeCell ref="BB26:BG26"/>
    <mergeCell ref="BH26:BN26"/>
    <mergeCell ref="BO26:BT26"/>
    <mergeCell ref="BU26:CA26"/>
    <mergeCell ref="CB26:CI26"/>
    <mergeCell ref="CJ26:CM26"/>
    <mergeCell ref="CN26:CU26"/>
    <mergeCell ref="A25:M25"/>
    <mergeCell ref="N25:T25"/>
    <mergeCell ref="U25:AA25"/>
    <mergeCell ref="AB25:AG25"/>
    <mergeCell ref="AH25:AN25"/>
    <mergeCell ref="A27:M27"/>
    <mergeCell ref="N27:T27"/>
    <mergeCell ref="U27:AA27"/>
    <mergeCell ref="AB27:AG27"/>
    <mergeCell ref="AH27:AN27"/>
    <mergeCell ref="AO27:AT27"/>
    <mergeCell ref="AU27:BA27"/>
    <mergeCell ref="BB27:BG27"/>
    <mergeCell ref="BH27:BN27"/>
    <mergeCell ref="BU29:CA29"/>
    <mergeCell ref="CB29:CI29"/>
    <mergeCell ref="CJ29:CM29"/>
    <mergeCell ref="CN29:CU29"/>
    <mergeCell ref="A28:M28"/>
    <mergeCell ref="N28:T28"/>
    <mergeCell ref="U28:AA28"/>
    <mergeCell ref="AB28:AG28"/>
    <mergeCell ref="AH28:AN28"/>
    <mergeCell ref="AO28:AT28"/>
    <mergeCell ref="AU28:BA28"/>
    <mergeCell ref="BB28:BG28"/>
    <mergeCell ref="BH28:BN28"/>
    <mergeCell ref="BO27:BT27"/>
    <mergeCell ref="BU27:CA27"/>
    <mergeCell ref="CB27:CI27"/>
    <mergeCell ref="CJ27:CM27"/>
    <mergeCell ref="CN27:CU27"/>
    <mergeCell ref="BO28:BT28"/>
    <mergeCell ref="BU28:CA28"/>
    <mergeCell ref="CB28:CI28"/>
    <mergeCell ref="CJ28:CM28"/>
    <mergeCell ref="CN28:CU28"/>
    <mergeCell ref="BO30:BT30"/>
    <mergeCell ref="BU30:CA30"/>
    <mergeCell ref="CB30:CI30"/>
    <mergeCell ref="CJ30:CM30"/>
    <mergeCell ref="CN30:CU30"/>
    <mergeCell ref="A29:M29"/>
    <mergeCell ref="N29:T29"/>
    <mergeCell ref="U29:AA29"/>
    <mergeCell ref="AB29:AG29"/>
    <mergeCell ref="AH29:AN29"/>
    <mergeCell ref="A30:M30"/>
    <mergeCell ref="N30:T30"/>
    <mergeCell ref="U30:AA30"/>
    <mergeCell ref="AB30:AG30"/>
    <mergeCell ref="AH30:AN30"/>
    <mergeCell ref="AO30:AT30"/>
    <mergeCell ref="AU30:BA30"/>
    <mergeCell ref="BB30:BG30"/>
    <mergeCell ref="BH30:BN30"/>
    <mergeCell ref="AO29:AT29"/>
    <mergeCell ref="AU29:BA29"/>
    <mergeCell ref="BB29:BG29"/>
    <mergeCell ref="BH29:BN29"/>
    <mergeCell ref="BO29:BT29"/>
    <mergeCell ref="A31:M31"/>
    <mergeCell ref="N31:T31"/>
    <mergeCell ref="U31:AA31"/>
    <mergeCell ref="AB31:AG31"/>
    <mergeCell ref="AH31:AN31"/>
    <mergeCell ref="AO31:AT31"/>
    <mergeCell ref="AU31:BA31"/>
    <mergeCell ref="BB31:BG31"/>
    <mergeCell ref="BH31:BN31"/>
    <mergeCell ref="BO31:BT31"/>
    <mergeCell ref="BU31:CA31"/>
    <mergeCell ref="CB31:CI31"/>
    <mergeCell ref="CJ31:CM31"/>
    <mergeCell ref="CN31:CU31"/>
    <mergeCell ref="N32:T32"/>
    <mergeCell ref="U32:AA32"/>
    <mergeCell ref="AB32:AG32"/>
    <mergeCell ref="AH32:AN32"/>
    <mergeCell ref="AO32:AT32"/>
    <mergeCell ref="AU32:BA32"/>
    <mergeCell ref="BB32:BG32"/>
    <mergeCell ref="BH32:BN32"/>
    <mergeCell ref="BO32:BT32"/>
    <mergeCell ref="BU32:CA32"/>
    <mergeCell ref="CB32:CI32"/>
    <mergeCell ref="CJ32:CM32"/>
    <mergeCell ref="CN32:CU32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2"/>
  <sheetViews>
    <sheetView zoomScale="120" zoomScaleNormal="120" workbookViewId="0"/>
  </sheetViews>
  <sheetFormatPr defaultColWidth="1.42578125" defaultRowHeight="12.75" x14ac:dyDescent="0.2"/>
  <cols>
    <col min="1" max="37" width="1.42578125" style="1"/>
    <col min="38" max="38" width="3" style="1" customWidth="1"/>
    <col min="39" max="67" width="1.42578125" style="1"/>
    <col min="68" max="68" width="3.140625" style="1" customWidth="1"/>
    <col min="69" max="16384" width="1.42578125" style="1"/>
  </cols>
  <sheetData>
    <row r="1" spans="1:99" x14ac:dyDescent="0.2">
      <c r="A1" s="13" t="s">
        <v>709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3" spans="1:99" x14ac:dyDescent="0.2">
      <c r="A3" s="63" t="s">
        <v>320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 t="s">
        <v>261</v>
      </c>
      <c r="O3" s="64"/>
      <c r="P3" s="64"/>
      <c r="Q3" s="64"/>
      <c r="R3" s="64"/>
      <c r="S3" s="64"/>
      <c r="T3" s="64"/>
      <c r="U3" s="64"/>
      <c r="V3" s="64"/>
      <c r="W3" s="64"/>
      <c r="X3" s="64" t="s">
        <v>262</v>
      </c>
      <c r="Y3" s="64"/>
      <c r="Z3" s="64"/>
      <c r="AA3" s="64"/>
      <c r="AB3" s="64"/>
      <c r="AC3" s="64"/>
      <c r="AD3" s="64"/>
      <c r="AE3" s="64" t="s">
        <v>263</v>
      </c>
      <c r="AF3" s="64"/>
      <c r="AG3" s="64"/>
      <c r="AH3" s="64"/>
      <c r="AI3" s="64"/>
      <c r="AJ3" s="64"/>
      <c r="AK3" s="64"/>
      <c r="AL3" s="64"/>
      <c r="AM3" s="64" t="s">
        <v>264</v>
      </c>
      <c r="AN3" s="64"/>
      <c r="AO3" s="64"/>
      <c r="AP3" s="64"/>
      <c r="AQ3" s="64"/>
      <c r="AR3" s="64"/>
      <c r="AS3" s="64"/>
      <c r="AT3" s="64"/>
      <c r="AU3" s="64" t="s">
        <v>211</v>
      </c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 t="s">
        <v>207</v>
      </c>
      <c r="BJ3" s="64"/>
      <c r="BK3" s="64"/>
      <c r="BL3" s="64"/>
      <c r="BM3" s="64"/>
      <c r="BN3" s="64"/>
      <c r="BO3" s="64"/>
      <c r="BP3" s="64"/>
      <c r="BQ3" s="64" t="s">
        <v>209</v>
      </c>
      <c r="BR3" s="64"/>
      <c r="BS3" s="64"/>
      <c r="BT3" s="64"/>
      <c r="BU3" s="64"/>
      <c r="BV3" s="64"/>
      <c r="BW3" s="64"/>
      <c r="BX3" s="64" t="s">
        <v>142</v>
      </c>
      <c r="BY3" s="64"/>
      <c r="BZ3" s="64"/>
      <c r="CA3" s="64"/>
      <c r="CB3" s="64"/>
      <c r="CC3" s="64"/>
      <c r="CD3" s="64"/>
      <c r="CE3" s="64"/>
      <c r="CF3" s="64" t="s">
        <v>265</v>
      </c>
      <c r="CG3" s="64"/>
      <c r="CH3" s="64"/>
      <c r="CI3" s="64"/>
      <c r="CJ3" s="64"/>
      <c r="CK3" s="64"/>
      <c r="CL3" s="64"/>
      <c r="CM3" s="60" t="s">
        <v>266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267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 t="s">
        <v>268</v>
      </c>
      <c r="O4" s="58"/>
      <c r="P4" s="58"/>
      <c r="Q4" s="58"/>
      <c r="R4" s="58"/>
      <c r="S4" s="58"/>
      <c r="T4" s="58"/>
      <c r="U4" s="58"/>
      <c r="V4" s="58"/>
      <c r="W4" s="58"/>
      <c r="X4" s="58" t="s">
        <v>269</v>
      </c>
      <c r="Y4" s="58"/>
      <c r="Z4" s="58"/>
      <c r="AA4" s="58"/>
      <c r="AB4" s="58"/>
      <c r="AC4" s="58"/>
      <c r="AD4" s="58"/>
      <c r="AE4" s="58" t="s">
        <v>270</v>
      </c>
      <c r="AF4" s="58"/>
      <c r="AG4" s="58"/>
      <c r="AH4" s="58"/>
      <c r="AI4" s="58"/>
      <c r="AJ4" s="58"/>
      <c r="AK4" s="58"/>
      <c r="AL4" s="58"/>
      <c r="AM4" s="58" t="s">
        <v>271</v>
      </c>
      <c r="AN4" s="58"/>
      <c r="AO4" s="58"/>
      <c r="AP4" s="58"/>
      <c r="AQ4" s="58"/>
      <c r="AR4" s="58"/>
      <c r="AS4" s="58"/>
      <c r="AT4" s="58"/>
      <c r="AU4" s="58" t="s">
        <v>272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 t="s">
        <v>215</v>
      </c>
      <c r="BJ4" s="58"/>
      <c r="BK4" s="58"/>
      <c r="BL4" s="58"/>
      <c r="BM4" s="58"/>
      <c r="BN4" s="58"/>
      <c r="BO4" s="58"/>
      <c r="BP4" s="58"/>
      <c r="BQ4" s="58" t="s">
        <v>217</v>
      </c>
      <c r="BR4" s="58"/>
      <c r="BS4" s="58"/>
      <c r="BT4" s="58"/>
      <c r="BU4" s="58"/>
      <c r="BV4" s="58"/>
      <c r="BW4" s="58"/>
      <c r="BX4" s="58" t="s">
        <v>273</v>
      </c>
      <c r="BY4" s="58"/>
      <c r="BZ4" s="58"/>
      <c r="CA4" s="58"/>
      <c r="CB4" s="58"/>
      <c r="CC4" s="58"/>
      <c r="CD4" s="58"/>
      <c r="CE4" s="58"/>
      <c r="CF4" s="58" t="s">
        <v>274</v>
      </c>
      <c r="CG4" s="58"/>
      <c r="CH4" s="58"/>
      <c r="CI4" s="58"/>
      <c r="CJ4" s="58"/>
      <c r="CK4" s="58"/>
      <c r="CL4" s="58"/>
      <c r="CM4" s="59" t="s">
        <v>49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 t="s">
        <v>276</v>
      </c>
      <c r="O5" s="58"/>
      <c r="P5" s="58"/>
      <c r="Q5" s="58"/>
      <c r="R5" s="58"/>
      <c r="S5" s="58"/>
      <c r="T5" s="58"/>
      <c r="U5" s="58"/>
      <c r="V5" s="58"/>
      <c r="W5" s="58"/>
      <c r="X5" s="58" t="s">
        <v>277</v>
      </c>
      <c r="Y5" s="58"/>
      <c r="Z5" s="58"/>
      <c r="AA5" s="58"/>
      <c r="AB5" s="58"/>
      <c r="AC5" s="58"/>
      <c r="AD5" s="58"/>
      <c r="AE5" s="58" t="s">
        <v>278</v>
      </c>
      <c r="AF5" s="58"/>
      <c r="AG5" s="58"/>
      <c r="AH5" s="58"/>
      <c r="AI5" s="58"/>
      <c r="AJ5" s="58"/>
      <c r="AK5" s="58"/>
      <c r="AL5" s="58"/>
      <c r="AM5" s="58" t="s">
        <v>279</v>
      </c>
      <c r="AN5" s="58"/>
      <c r="AO5" s="58"/>
      <c r="AP5" s="58"/>
      <c r="AQ5" s="58"/>
      <c r="AR5" s="58"/>
      <c r="AS5" s="58"/>
      <c r="AT5" s="58"/>
      <c r="AU5" s="58" t="s">
        <v>280</v>
      </c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 t="s">
        <v>227</v>
      </c>
      <c r="BR5" s="58"/>
      <c r="BS5" s="58"/>
      <c r="BT5" s="58"/>
      <c r="BU5" s="58"/>
      <c r="BV5" s="58"/>
      <c r="BW5" s="58"/>
      <c r="BX5" s="58" t="s">
        <v>281</v>
      </c>
      <c r="BY5" s="58"/>
      <c r="BZ5" s="58"/>
      <c r="CA5" s="58"/>
      <c r="CB5" s="58"/>
      <c r="CC5" s="58"/>
      <c r="CD5" s="58"/>
      <c r="CE5" s="58"/>
      <c r="CF5" s="58" t="s">
        <v>282</v>
      </c>
      <c r="CG5" s="58"/>
      <c r="CH5" s="58"/>
      <c r="CI5" s="58"/>
      <c r="CJ5" s="58"/>
      <c r="CK5" s="58"/>
      <c r="CL5" s="58"/>
      <c r="CM5" s="59" t="s">
        <v>244</v>
      </c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283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 t="s">
        <v>284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 t="s">
        <v>285</v>
      </c>
      <c r="AF6" s="58"/>
      <c r="AG6" s="58"/>
      <c r="AH6" s="58"/>
      <c r="AI6" s="58"/>
      <c r="AJ6" s="58"/>
      <c r="AK6" s="58"/>
      <c r="AL6" s="58"/>
      <c r="AM6" s="58" t="s">
        <v>286</v>
      </c>
      <c r="AN6" s="58"/>
      <c r="AO6" s="58"/>
      <c r="AP6" s="58"/>
      <c r="AQ6" s="58"/>
      <c r="AR6" s="58"/>
      <c r="AS6" s="58"/>
      <c r="AT6" s="58"/>
      <c r="AU6" s="58" t="s">
        <v>287</v>
      </c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 t="s">
        <v>234</v>
      </c>
      <c r="BR6" s="58"/>
      <c r="BS6" s="58"/>
      <c r="BT6" s="58"/>
      <c r="BU6" s="58"/>
      <c r="BV6" s="58"/>
      <c r="BW6" s="58"/>
      <c r="BX6" s="58" t="s">
        <v>282</v>
      </c>
      <c r="BY6" s="58"/>
      <c r="BZ6" s="58"/>
      <c r="CA6" s="58"/>
      <c r="CB6" s="58"/>
      <c r="CC6" s="58"/>
      <c r="CD6" s="58"/>
      <c r="CE6" s="58"/>
      <c r="CF6" s="58" t="s">
        <v>288</v>
      </c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289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 t="s">
        <v>290</v>
      </c>
      <c r="AF7" s="58"/>
      <c r="AG7" s="58"/>
      <c r="AH7" s="58"/>
      <c r="AI7" s="58"/>
      <c r="AJ7" s="58"/>
      <c r="AK7" s="58"/>
      <c r="AL7" s="58"/>
      <c r="AM7" s="58" t="s">
        <v>291</v>
      </c>
      <c r="AN7" s="58"/>
      <c r="AO7" s="58"/>
      <c r="AP7" s="58"/>
      <c r="AQ7" s="58"/>
      <c r="AR7" s="58"/>
      <c r="AS7" s="58"/>
      <c r="AT7" s="58"/>
      <c r="AU7" s="91" t="s">
        <v>292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 t="s">
        <v>293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294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 t="s">
        <v>276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4" t="s">
        <v>295</v>
      </c>
      <c r="AV8" s="64"/>
      <c r="AW8" s="64"/>
      <c r="AX8" s="64"/>
      <c r="AY8" s="64"/>
      <c r="AZ8" s="64"/>
      <c r="BA8" s="64"/>
      <c r="BB8" s="64" t="s">
        <v>49</v>
      </c>
      <c r="BC8" s="64"/>
      <c r="BD8" s="64"/>
      <c r="BE8" s="64"/>
      <c r="BF8" s="64"/>
      <c r="BG8" s="64"/>
      <c r="BH8" s="64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 t="s">
        <v>296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 t="s">
        <v>297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 t="s">
        <v>321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 t="s">
        <v>298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 t="s">
        <v>299</v>
      </c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 t="s">
        <v>300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 t="s">
        <v>322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 t="s">
        <v>226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 t="s">
        <v>301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 t="s">
        <v>53</v>
      </c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3.5" thickBot="1" x14ac:dyDescent="0.25">
      <c r="A12" s="228">
        <v>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2">
        <v>2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>
        <v>3</v>
      </c>
      <c r="Y12" s="222"/>
      <c r="Z12" s="222"/>
      <c r="AA12" s="222"/>
      <c r="AB12" s="222"/>
      <c r="AC12" s="222"/>
      <c r="AD12" s="222"/>
      <c r="AE12" s="222">
        <v>4</v>
      </c>
      <c r="AF12" s="222"/>
      <c r="AG12" s="222"/>
      <c r="AH12" s="222"/>
      <c r="AI12" s="222"/>
      <c r="AJ12" s="222"/>
      <c r="AK12" s="222"/>
      <c r="AL12" s="222"/>
      <c r="AM12" s="222">
        <v>5</v>
      </c>
      <c r="AN12" s="222"/>
      <c r="AO12" s="222"/>
      <c r="AP12" s="222"/>
      <c r="AQ12" s="222"/>
      <c r="AR12" s="222"/>
      <c r="AS12" s="222"/>
      <c r="AT12" s="222"/>
      <c r="AU12" s="222">
        <v>6</v>
      </c>
      <c r="AV12" s="222"/>
      <c r="AW12" s="222"/>
      <c r="AX12" s="222"/>
      <c r="AY12" s="222"/>
      <c r="AZ12" s="222"/>
      <c r="BA12" s="222"/>
      <c r="BB12" s="222">
        <v>7</v>
      </c>
      <c r="BC12" s="222"/>
      <c r="BD12" s="222"/>
      <c r="BE12" s="222"/>
      <c r="BF12" s="222"/>
      <c r="BG12" s="222"/>
      <c r="BH12" s="222"/>
      <c r="BI12" s="222">
        <v>8</v>
      </c>
      <c r="BJ12" s="222"/>
      <c r="BK12" s="222"/>
      <c r="BL12" s="222"/>
      <c r="BM12" s="222"/>
      <c r="BN12" s="222"/>
      <c r="BO12" s="222"/>
      <c r="BP12" s="222"/>
      <c r="BQ12" s="222">
        <v>9</v>
      </c>
      <c r="BR12" s="222"/>
      <c r="BS12" s="222"/>
      <c r="BT12" s="222"/>
      <c r="BU12" s="222"/>
      <c r="BV12" s="222"/>
      <c r="BW12" s="222"/>
      <c r="BX12" s="222">
        <v>10</v>
      </c>
      <c r="BY12" s="222"/>
      <c r="BZ12" s="222"/>
      <c r="CA12" s="222"/>
      <c r="CB12" s="222"/>
      <c r="CC12" s="222"/>
      <c r="CD12" s="222"/>
      <c r="CE12" s="222"/>
      <c r="CF12" s="222">
        <v>11</v>
      </c>
      <c r="CG12" s="222"/>
      <c r="CH12" s="222"/>
      <c r="CI12" s="222"/>
      <c r="CJ12" s="222"/>
      <c r="CK12" s="222"/>
      <c r="CL12" s="222"/>
      <c r="CM12" s="223">
        <v>12</v>
      </c>
      <c r="CN12" s="223"/>
      <c r="CO12" s="223"/>
      <c r="CP12" s="223"/>
      <c r="CQ12" s="223"/>
      <c r="CR12" s="223"/>
      <c r="CS12" s="223"/>
      <c r="CT12" s="223"/>
      <c r="CU12" s="223"/>
    </row>
    <row r="13" spans="1:99" ht="15" customHeight="1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251" t="s">
        <v>627</v>
      </c>
      <c r="O13" s="251"/>
      <c r="P13" s="251"/>
      <c r="Q13" s="251"/>
      <c r="R13" s="251"/>
      <c r="S13" s="251"/>
      <c r="T13" s="251"/>
      <c r="U13" s="251"/>
      <c r="V13" s="251"/>
      <c r="W13" s="251"/>
      <c r="X13" s="227"/>
      <c r="Y13" s="227"/>
      <c r="Z13" s="227"/>
      <c r="AA13" s="227"/>
      <c r="AB13" s="227"/>
      <c r="AC13" s="227"/>
      <c r="AD13" s="227"/>
      <c r="AE13" s="162">
        <v>1385290.75</v>
      </c>
      <c r="AF13" s="162"/>
      <c r="AG13" s="162"/>
      <c r="AH13" s="162"/>
      <c r="AI13" s="162"/>
      <c r="AJ13" s="162"/>
      <c r="AK13" s="162"/>
      <c r="AL13" s="162"/>
      <c r="AM13" s="52"/>
      <c r="AN13" s="52"/>
      <c r="AO13" s="52"/>
      <c r="AP13" s="52"/>
      <c r="AQ13" s="52"/>
      <c r="AR13" s="52"/>
      <c r="AS13" s="52"/>
      <c r="AT13" s="52"/>
      <c r="AU13" s="227"/>
      <c r="AV13" s="227"/>
      <c r="AW13" s="227"/>
      <c r="AX13" s="227"/>
      <c r="AY13" s="227"/>
      <c r="AZ13" s="227"/>
      <c r="BA13" s="227"/>
      <c r="BB13" s="52"/>
      <c r="BC13" s="52"/>
      <c r="BD13" s="52"/>
      <c r="BE13" s="52"/>
      <c r="BF13" s="52"/>
      <c r="BG13" s="52"/>
      <c r="BH13" s="52"/>
      <c r="BI13" s="162">
        <v>1385290.75</v>
      </c>
      <c r="BJ13" s="162"/>
      <c r="BK13" s="162"/>
      <c r="BL13" s="162"/>
      <c r="BM13" s="162"/>
      <c r="BN13" s="162"/>
      <c r="BO13" s="162"/>
      <c r="BP13" s="162"/>
      <c r="BQ13" s="52">
        <v>1.5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247">
        <f>BI13*BQ13/100</f>
        <v>20779.361250000002</v>
      </c>
      <c r="CN13" s="247"/>
      <c r="CO13" s="247"/>
      <c r="CP13" s="247"/>
      <c r="CQ13" s="247"/>
      <c r="CR13" s="247"/>
      <c r="CS13" s="247"/>
      <c r="CT13" s="247"/>
      <c r="CU13" s="248"/>
    </row>
    <row r="14" spans="1:99" ht="1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86"/>
      <c r="N14" s="249" t="s">
        <v>628</v>
      </c>
      <c r="O14" s="249"/>
      <c r="P14" s="249"/>
      <c r="Q14" s="249"/>
      <c r="R14" s="249"/>
      <c r="S14" s="249"/>
      <c r="T14" s="249"/>
      <c r="U14" s="249"/>
      <c r="V14" s="249"/>
      <c r="W14" s="249"/>
      <c r="X14" s="188"/>
      <c r="Y14" s="220"/>
      <c r="Z14" s="220"/>
      <c r="AA14" s="220"/>
      <c r="AB14" s="220"/>
      <c r="AC14" s="220"/>
      <c r="AD14" s="220"/>
      <c r="AE14" s="103">
        <v>10013031.359999999</v>
      </c>
      <c r="AF14" s="103"/>
      <c r="AG14" s="103"/>
      <c r="AH14" s="103"/>
      <c r="AI14" s="103"/>
      <c r="AJ14" s="103"/>
      <c r="AK14" s="103"/>
      <c r="AL14" s="103"/>
      <c r="AM14" s="42"/>
      <c r="AN14" s="42"/>
      <c r="AO14" s="42"/>
      <c r="AP14" s="42"/>
      <c r="AQ14" s="42"/>
      <c r="AR14" s="42"/>
      <c r="AS14" s="42"/>
      <c r="AT14" s="42"/>
      <c r="AU14" s="220"/>
      <c r="AV14" s="220"/>
      <c r="AW14" s="220"/>
      <c r="AX14" s="220"/>
      <c r="AY14" s="220"/>
      <c r="AZ14" s="220"/>
      <c r="BA14" s="220"/>
      <c r="BB14" s="42"/>
      <c r="BC14" s="42"/>
      <c r="BD14" s="42"/>
      <c r="BE14" s="42"/>
      <c r="BF14" s="42"/>
      <c r="BG14" s="42"/>
      <c r="BH14" s="42"/>
      <c r="BI14" s="103">
        <v>10013031.359999999</v>
      </c>
      <c r="BJ14" s="103"/>
      <c r="BK14" s="103"/>
      <c r="BL14" s="103"/>
      <c r="BM14" s="103"/>
      <c r="BN14" s="103"/>
      <c r="BO14" s="103"/>
      <c r="BP14" s="103"/>
      <c r="BQ14" s="42">
        <v>1.5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208"/>
      <c r="CM14" s="250">
        <f>BI14*BQ14/100</f>
        <v>150195.47039999999</v>
      </c>
      <c r="CN14" s="250"/>
      <c r="CO14" s="250"/>
      <c r="CP14" s="250"/>
      <c r="CQ14" s="250"/>
      <c r="CR14" s="250"/>
      <c r="CS14" s="250"/>
      <c r="CT14" s="250"/>
      <c r="CU14" s="250"/>
    </row>
    <row r="15" spans="1:99" ht="1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86"/>
      <c r="N15" s="249" t="s">
        <v>629</v>
      </c>
      <c r="O15" s="249"/>
      <c r="P15" s="249"/>
      <c r="Q15" s="249"/>
      <c r="R15" s="249"/>
      <c r="S15" s="249"/>
      <c r="T15" s="249"/>
      <c r="U15" s="249"/>
      <c r="V15" s="249"/>
      <c r="W15" s="249"/>
      <c r="X15" s="188"/>
      <c r="Y15" s="220"/>
      <c r="Z15" s="220"/>
      <c r="AA15" s="220"/>
      <c r="AB15" s="220"/>
      <c r="AC15" s="220"/>
      <c r="AD15" s="220"/>
      <c r="AE15" s="103">
        <v>3585504.28</v>
      </c>
      <c r="AF15" s="103"/>
      <c r="AG15" s="103"/>
      <c r="AH15" s="103"/>
      <c r="AI15" s="103"/>
      <c r="AJ15" s="103"/>
      <c r="AK15" s="103"/>
      <c r="AL15" s="103"/>
      <c r="AM15" s="42"/>
      <c r="AN15" s="42"/>
      <c r="AO15" s="42"/>
      <c r="AP15" s="42"/>
      <c r="AQ15" s="42"/>
      <c r="AR15" s="42"/>
      <c r="AS15" s="42"/>
      <c r="AT15" s="42"/>
      <c r="AU15" s="220"/>
      <c r="AV15" s="220"/>
      <c r="AW15" s="220"/>
      <c r="AX15" s="220"/>
      <c r="AY15" s="220"/>
      <c r="AZ15" s="220"/>
      <c r="BA15" s="220"/>
      <c r="BB15" s="42"/>
      <c r="BC15" s="42"/>
      <c r="BD15" s="42"/>
      <c r="BE15" s="42"/>
      <c r="BF15" s="42"/>
      <c r="BG15" s="42"/>
      <c r="BH15" s="42"/>
      <c r="BI15" s="103">
        <v>3585504.28</v>
      </c>
      <c r="BJ15" s="103"/>
      <c r="BK15" s="103"/>
      <c r="BL15" s="103"/>
      <c r="BM15" s="103"/>
      <c r="BN15" s="103"/>
      <c r="BO15" s="103"/>
      <c r="BP15" s="103"/>
      <c r="BQ15" s="42">
        <v>1.5</v>
      </c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208"/>
      <c r="CM15" s="250">
        <f>BI15*BQ15/100</f>
        <v>53782.564200000001</v>
      </c>
      <c r="CN15" s="250"/>
      <c r="CO15" s="250"/>
      <c r="CP15" s="250"/>
      <c r="CQ15" s="250"/>
      <c r="CR15" s="250"/>
      <c r="CS15" s="250"/>
      <c r="CT15" s="250"/>
      <c r="CU15" s="250"/>
    </row>
    <row r="16" spans="1:99" ht="15" customHeight="1" thickBo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246" t="s">
        <v>630</v>
      </c>
      <c r="O16" s="246"/>
      <c r="P16" s="246"/>
      <c r="Q16" s="246"/>
      <c r="R16" s="246"/>
      <c r="S16" s="246"/>
      <c r="T16" s="246"/>
      <c r="U16" s="246"/>
      <c r="V16" s="246"/>
      <c r="W16" s="246"/>
      <c r="X16" s="220"/>
      <c r="Y16" s="220"/>
      <c r="Z16" s="220"/>
      <c r="AA16" s="220"/>
      <c r="AB16" s="220"/>
      <c r="AC16" s="220"/>
      <c r="AD16" s="220"/>
      <c r="AE16" s="103">
        <v>9054350.1799999997</v>
      </c>
      <c r="AF16" s="103"/>
      <c r="AG16" s="103"/>
      <c r="AH16" s="103"/>
      <c r="AI16" s="103"/>
      <c r="AJ16" s="103"/>
      <c r="AK16" s="103"/>
      <c r="AL16" s="103"/>
      <c r="AM16" s="42"/>
      <c r="AN16" s="42"/>
      <c r="AO16" s="42"/>
      <c r="AP16" s="42"/>
      <c r="AQ16" s="42"/>
      <c r="AR16" s="42"/>
      <c r="AS16" s="42"/>
      <c r="AT16" s="42"/>
      <c r="AU16" s="220"/>
      <c r="AV16" s="220"/>
      <c r="AW16" s="220"/>
      <c r="AX16" s="220"/>
      <c r="AY16" s="220"/>
      <c r="AZ16" s="220"/>
      <c r="BA16" s="220"/>
      <c r="BB16" s="42"/>
      <c r="BC16" s="42"/>
      <c r="BD16" s="42"/>
      <c r="BE16" s="42"/>
      <c r="BF16" s="42"/>
      <c r="BG16" s="42"/>
      <c r="BH16" s="42"/>
      <c r="BI16" s="103">
        <v>9054350.1799999997</v>
      </c>
      <c r="BJ16" s="103"/>
      <c r="BK16" s="103"/>
      <c r="BL16" s="103"/>
      <c r="BM16" s="103"/>
      <c r="BN16" s="103"/>
      <c r="BO16" s="103"/>
      <c r="BP16" s="103"/>
      <c r="BQ16" s="42">
        <v>1.5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242">
        <f>BI16*BQ16/100</f>
        <v>135815.25269999998</v>
      </c>
      <c r="CN16" s="242"/>
      <c r="CO16" s="242"/>
      <c r="CP16" s="242"/>
      <c r="CQ16" s="242"/>
      <c r="CR16" s="242"/>
      <c r="CS16" s="242"/>
      <c r="CT16" s="242"/>
      <c r="CU16" s="243"/>
    </row>
    <row r="17" spans="1:99" ht="15" customHeight="1" thickBot="1" x14ac:dyDescent="0.25">
      <c r="M17" s="18" t="s">
        <v>40</v>
      </c>
      <c r="N17" s="84" t="s">
        <v>41</v>
      </c>
      <c r="O17" s="84"/>
      <c r="P17" s="84"/>
      <c r="Q17" s="84"/>
      <c r="R17" s="84"/>
      <c r="S17" s="84"/>
      <c r="T17" s="84"/>
      <c r="U17" s="84"/>
      <c r="V17" s="84"/>
      <c r="W17" s="84"/>
      <c r="X17" s="214" t="s">
        <v>41</v>
      </c>
      <c r="Y17" s="214"/>
      <c r="Z17" s="214"/>
      <c r="AA17" s="214"/>
      <c r="AB17" s="214"/>
      <c r="AC17" s="214"/>
      <c r="AD17" s="214"/>
      <c r="AE17" s="46"/>
      <c r="AF17" s="46"/>
      <c r="AG17" s="46"/>
      <c r="AH17" s="46"/>
      <c r="AI17" s="46"/>
      <c r="AJ17" s="46"/>
      <c r="AK17" s="46"/>
      <c r="AL17" s="46"/>
      <c r="AM17" s="82" t="s">
        <v>41</v>
      </c>
      <c r="AN17" s="82"/>
      <c r="AO17" s="82"/>
      <c r="AP17" s="82"/>
      <c r="AQ17" s="82"/>
      <c r="AR17" s="82"/>
      <c r="AS17" s="82"/>
      <c r="AT17" s="82"/>
      <c r="AU17" s="214" t="s">
        <v>41</v>
      </c>
      <c r="AV17" s="214"/>
      <c r="AW17" s="214"/>
      <c r="AX17" s="214"/>
      <c r="AY17" s="214"/>
      <c r="AZ17" s="214"/>
      <c r="BA17" s="214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82" t="s">
        <v>41</v>
      </c>
      <c r="BR17" s="82"/>
      <c r="BS17" s="82"/>
      <c r="BT17" s="82"/>
      <c r="BU17" s="82"/>
      <c r="BV17" s="82"/>
      <c r="BW17" s="82"/>
      <c r="BX17" s="82" t="s">
        <v>41</v>
      </c>
      <c r="BY17" s="82"/>
      <c r="BZ17" s="82"/>
      <c r="CA17" s="82"/>
      <c r="CB17" s="82"/>
      <c r="CC17" s="82"/>
      <c r="CD17" s="82"/>
      <c r="CE17" s="82"/>
      <c r="CF17" s="82" t="s">
        <v>41</v>
      </c>
      <c r="CG17" s="82"/>
      <c r="CH17" s="82"/>
      <c r="CI17" s="82"/>
      <c r="CJ17" s="82"/>
      <c r="CK17" s="82"/>
      <c r="CL17" s="82"/>
      <c r="CM17" s="244">
        <f>CM13+CM14+CM15+CM16+515.32</f>
        <v>361087.96854999999</v>
      </c>
      <c r="CN17" s="244"/>
      <c r="CO17" s="244"/>
      <c r="CP17" s="244"/>
      <c r="CQ17" s="244"/>
      <c r="CR17" s="244"/>
      <c r="CS17" s="244"/>
      <c r="CT17" s="244"/>
      <c r="CU17" s="245"/>
    </row>
    <row r="19" spans="1:99" x14ac:dyDescent="0.2">
      <c r="A19" s="63" t="s">
        <v>320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 t="s">
        <v>142</v>
      </c>
      <c r="O19" s="64"/>
      <c r="P19" s="64"/>
      <c r="Q19" s="64"/>
      <c r="R19" s="64"/>
      <c r="S19" s="64"/>
      <c r="T19" s="64"/>
      <c r="U19" s="64" t="s">
        <v>265</v>
      </c>
      <c r="V19" s="64"/>
      <c r="W19" s="64"/>
      <c r="X19" s="64"/>
      <c r="Y19" s="64"/>
      <c r="Z19" s="64"/>
      <c r="AA19" s="64"/>
      <c r="AB19" s="241" t="s">
        <v>211</v>
      </c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64" t="s">
        <v>266</v>
      </c>
      <c r="CC19" s="64"/>
      <c r="CD19" s="64"/>
      <c r="CE19" s="64"/>
      <c r="CF19" s="64"/>
      <c r="CG19" s="64"/>
      <c r="CH19" s="64"/>
      <c r="CI19" s="64"/>
      <c r="CJ19" s="64" t="s">
        <v>20</v>
      </c>
      <c r="CK19" s="64"/>
      <c r="CL19" s="64"/>
      <c r="CM19" s="64"/>
      <c r="CN19" s="60" t="s">
        <v>21</v>
      </c>
      <c r="CO19" s="60"/>
      <c r="CP19" s="60"/>
      <c r="CQ19" s="60"/>
      <c r="CR19" s="60"/>
      <c r="CS19" s="60"/>
      <c r="CT19" s="60"/>
      <c r="CU19" s="60"/>
    </row>
    <row r="20" spans="1:99" x14ac:dyDescent="0.2">
      <c r="A20" s="57" t="s">
        <v>267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 t="s">
        <v>273</v>
      </c>
      <c r="O20" s="58"/>
      <c r="P20" s="58"/>
      <c r="Q20" s="58"/>
      <c r="R20" s="58"/>
      <c r="S20" s="58"/>
      <c r="T20" s="58"/>
      <c r="U20" s="58" t="s">
        <v>274</v>
      </c>
      <c r="V20" s="58"/>
      <c r="W20" s="58"/>
      <c r="X20" s="58"/>
      <c r="Y20" s="58"/>
      <c r="Z20" s="58"/>
      <c r="AA20" s="58"/>
      <c r="AB20" s="58" t="s">
        <v>302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 t="s">
        <v>302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 t="s">
        <v>219</v>
      </c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 t="s">
        <v>303</v>
      </c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 t="s">
        <v>49</v>
      </c>
      <c r="CC20" s="58"/>
      <c r="CD20" s="58"/>
      <c r="CE20" s="58"/>
      <c r="CF20" s="58"/>
      <c r="CG20" s="58"/>
      <c r="CH20" s="58"/>
      <c r="CI20" s="58"/>
      <c r="CJ20" s="58" t="s">
        <v>22</v>
      </c>
      <c r="CK20" s="58"/>
      <c r="CL20" s="58"/>
      <c r="CM20" s="58"/>
      <c r="CN20" s="59" t="s">
        <v>304</v>
      </c>
      <c r="CO20" s="59"/>
      <c r="CP20" s="59"/>
      <c r="CQ20" s="59"/>
      <c r="CR20" s="59"/>
      <c r="CS20" s="59"/>
      <c r="CT20" s="59"/>
      <c r="CU20" s="59"/>
    </row>
    <row r="21" spans="1:99" x14ac:dyDescent="0.2">
      <c r="A21" s="57" t="s">
        <v>275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 t="s">
        <v>281</v>
      </c>
      <c r="O21" s="58"/>
      <c r="P21" s="58"/>
      <c r="Q21" s="58"/>
      <c r="R21" s="58"/>
      <c r="S21" s="58"/>
      <c r="T21" s="58"/>
      <c r="U21" s="58" t="s">
        <v>226</v>
      </c>
      <c r="V21" s="58"/>
      <c r="W21" s="58"/>
      <c r="X21" s="58"/>
      <c r="Y21" s="58"/>
      <c r="Z21" s="58"/>
      <c r="AA21" s="58"/>
      <c r="AB21" s="58" t="s">
        <v>305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 t="s">
        <v>305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 t="s">
        <v>306</v>
      </c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 t="s">
        <v>307</v>
      </c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 t="s">
        <v>308</v>
      </c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 t="s">
        <v>283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 t="s">
        <v>309</v>
      </c>
      <c r="O22" s="58"/>
      <c r="P22" s="58"/>
      <c r="Q22" s="58"/>
      <c r="R22" s="58"/>
      <c r="S22" s="58"/>
      <c r="T22" s="58"/>
      <c r="U22" s="58" t="s">
        <v>310</v>
      </c>
      <c r="V22" s="58"/>
      <c r="W22" s="58"/>
      <c r="X22" s="58"/>
      <c r="Y22" s="58"/>
      <c r="Z22" s="58"/>
      <c r="AA22" s="58"/>
      <c r="AB22" s="58" t="s">
        <v>311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 t="s">
        <v>312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 t="s">
        <v>292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 t="s">
        <v>292</v>
      </c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 t="s">
        <v>313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7" t="s">
        <v>289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 t="s">
        <v>314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91" t="s">
        <v>292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 t="s">
        <v>292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58" t="s">
        <v>315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57" t="s">
        <v>294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 t="s">
        <v>226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4" t="s">
        <v>295</v>
      </c>
      <c r="AC24" s="64"/>
      <c r="AD24" s="64"/>
      <c r="AE24" s="64"/>
      <c r="AF24" s="64"/>
      <c r="AG24" s="64"/>
      <c r="AH24" s="64" t="s">
        <v>49</v>
      </c>
      <c r="AI24" s="64"/>
      <c r="AJ24" s="64"/>
      <c r="AK24" s="64"/>
      <c r="AL24" s="64"/>
      <c r="AM24" s="64"/>
      <c r="AN24" s="64"/>
      <c r="AO24" s="64" t="s">
        <v>295</v>
      </c>
      <c r="AP24" s="64"/>
      <c r="AQ24" s="64"/>
      <c r="AR24" s="64"/>
      <c r="AS24" s="64"/>
      <c r="AT24" s="64"/>
      <c r="AU24" s="64" t="s">
        <v>49</v>
      </c>
      <c r="AV24" s="64"/>
      <c r="AW24" s="64"/>
      <c r="AX24" s="64"/>
      <c r="AY24" s="64"/>
      <c r="AZ24" s="64"/>
      <c r="BA24" s="64"/>
      <c r="BB24" s="64" t="s">
        <v>295</v>
      </c>
      <c r="BC24" s="64"/>
      <c r="BD24" s="64"/>
      <c r="BE24" s="64"/>
      <c r="BF24" s="64"/>
      <c r="BG24" s="64"/>
      <c r="BH24" s="64" t="s">
        <v>49</v>
      </c>
      <c r="BI24" s="64"/>
      <c r="BJ24" s="64"/>
      <c r="BK24" s="64"/>
      <c r="BL24" s="64"/>
      <c r="BM24" s="64"/>
      <c r="BN24" s="64"/>
      <c r="BO24" s="64" t="s">
        <v>295</v>
      </c>
      <c r="BP24" s="64"/>
      <c r="BQ24" s="64"/>
      <c r="BR24" s="64"/>
      <c r="BS24" s="64"/>
      <c r="BT24" s="64"/>
      <c r="BU24" s="64" t="s">
        <v>49</v>
      </c>
      <c r="BV24" s="64"/>
      <c r="BW24" s="64"/>
      <c r="BX24" s="64"/>
      <c r="BY24" s="64"/>
      <c r="BZ24" s="64"/>
      <c r="CA24" s="64"/>
      <c r="CB24" s="58" t="s">
        <v>316</v>
      </c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9"/>
      <c r="CO24" s="59"/>
      <c r="CP24" s="59"/>
      <c r="CQ24" s="59"/>
      <c r="CR24" s="59"/>
      <c r="CS24" s="59"/>
      <c r="CT24" s="59"/>
      <c r="CU24" s="59"/>
    </row>
    <row r="25" spans="1:99" x14ac:dyDescent="0.2">
      <c r="A25" s="57" t="s">
        <v>297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 t="s">
        <v>317</v>
      </c>
      <c r="AC25" s="58"/>
      <c r="AD25" s="58"/>
      <c r="AE25" s="58"/>
      <c r="AF25" s="58"/>
      <c r="AG25" s="58"/>
      <c r="AH25" s="58" t="s">
        <v>318</v>
      </c>
      <c r="AI25" s="58"/>
      <c r="AJ25" s="58"/>
      <c r="AK25" s="58"/>
      <c r="AL25" s="58"/>
      <c r="AM25" s="58"/>
      <c r="AN25" s="58"/>
      <c r="AO25" s="58" t="s">
        <v>317</v>
      </c>
      <c r="AP25" s="58"/>
      <c r="AQ25" s="58"/>
      <c r="AR25" s="58"/>
      <c r="AS25" s="58"/>
      <c r="AT25" s="58"/>
      <c r="AU25" s="58" t="s">
        <v>318</v>
      </c>
      <c r="AV25" s="58"/>
      <c r="AW25" s="58"/>
      <c r="AX25" s="58"/>
      <c r="AY25" s="58"/>
      <c r="AZ25" s="58"/>
      <c r="BA25" s="58"/>
      <c r="BB25" s="58" t="s">
        <v>317</v>
      </c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 t="s">
        <v>317</v>
      </c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 t="s">
        <v>226</v>
      </c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9"/>
      <c r="CO25" s="59"/>
      <c r="CP25" s="59"/>
      <c r="CQ25" s="59"/>
      <c r="CR25" s="59"/>
      <c r="CS25" s="59"/>
      <c r="CT25" s="59"/>
      <c r="CU25" s="59"/>
    </row>
    <row r="26" spans="1:99" x14ac:dyDescent="0.2">
      <c r="A26" s="57" t="s">
        <v>300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 t="s">
        <v>216</v>
      </c>
      <c r="AC26" s="58"/>
      <c r="AD26" s="58"/>
      <c r="AE26" s="58"/>
      <c r="AF26" s="58"/>
      <c r="AG26" s="58"/>
      <c r="AH26" s="58" t="s">
        <v>319</v>
      </c>
      <c r="AI26" s="58"/>
      <c r="AJ26" s="58"/>
      <c r="AK26" s="58"/>
      <c r="AL26" s="58"/>
      <c r="AM26" s="58"/>
      <c r="AN26" s="58"/>
      <c r="AO26" s="58" t="s">
        <v>216</v>
      </c>
      <c r="AP26" s="58"/>
      <c r="AQ26" s="58"/>
      <c r="AR26" s="58"/>
      <c r="AS26" s="58"/>
      <c r="AT26" s="58"/>
      <c r="AU26" s="58" t="s">
        <v>319</v>
      </c>
      <c r="AV26" s="58"/>
      <c r="AW26" s="58"/>
      <c r="AX26" s="58"/>
      <c r="AY26" s="58"/>
      <c r="AZ26" s="58"/>
      <c r="BA26" s="58"/>
      <c r="BB26" s="58" t="s">
        <v>216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 t="s">
        <v>216</v>
      </c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9"/>
      <c r="CO26" s="59"/>
      <c r="CP26" s="59"/>
      <c r="CQ26" s="59"/>
      <c r="CR26" s="59"/>
      <c r="CS26" s="59"/>
      <c r="CT26" s="59"/>
      <c r="CU26" s="59"/>
    </row>
    <row r="27" spans="1:99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 t="s">
        <v>226</v>
      </c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 t="s">
        <v>226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 t="s">
        <v>226</v>
      </c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 t="s">
        <v>226</v>
      </c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59"/>
      <c r="CO27" s="59"/>
      <c r="CP27" s="59"/>
      <c r="CQ27" s="59"/>
      <c r="CR27" s="59"/>
      <c r="CS27" s="59"/>
      <c r="CT27" s="59"/>
      <c r="CU27" s="59"/>
    </row>
    <row r="28" spans="1:99" x14ac:dyDescent="0.2">
      <c r="A28" s="228">
        <v>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2">
        <v>13</v>
      </c>
      <c r="O28" s="222"/>
      <c r="P28" s="222"/>
      <c r="Q28" s="222"/>
      <c r="R28" s="222"/>
      <c r="S28" s="222"/>
      <c r="T28" s="222"/>
      <c r="U28" s="222">
        <v>14</v>
      </c>
      <c r="V28" s="222"/>
      <c r="W28" s="222"/>
      <c r="X28" s="222"/>
      <c r="Y28" s="222"/>
      <c r="Z28" s="222"/>
      <c r="AA28" s="222"/>
      <c r="AB28" s="222">
        <v>15</v>
      </c>
      <c r="AC28" s="222"/>
      <c r="AD28" s="222"/>
      <c r="AE28" s="222"/>
      <c r="AF28" s="222"/>
      <c r="AG28" s="222"/>
      <c r="AH28" s="222">
        <v>16</v>
      </c>
      <c r="AI28" s="222"/>
      <c r="AJ28" s="222"/>
      <c r="AK28" s="222"/>
      <c r="AL28" s="222"/>
      <c r="AM28" s="222"/>
      <c r="AN28" s="222"/>
      <c r="AO28" s="222">
        <v>17</v>
      </c>
      <c r="AP28" s="222"/>
      <c r="AQ28" s="222"/>
      <c r="AR28" s="222"/>
      <c r="AS28" s="222"/>
      <c r="AT28" s="222"/>
      <c r="AU28" s="222">
        <v>18</v>
      </c>
      <c r="AV28" s="222"/>
      <c r="AW28" s="222"/>
      <c r="AX28" s="222"/>
      <c r="AY28" s="222"/>
      <c r="AZ28" s="222"/>
      <c r="BA28" s="222"/>
      <c r="BB28" s="222">
        <v>19</v>
      </c>
      <c r="BC28" s="222"/>
      <c r="BD28" s="222"/>
      <c r="BE28" s="222"/>
      <c r="BF28" s="222"/>
      <c r="BG28" s="222"/>
      <c r="BH28" s="222">
        <v>20</v>
      </c>
      <c r="BI28" s="222"/>
      <c r="BJ28" s="222"/>
      <c r="BK28" s="222"/>
      <c r="BL28" s="222"/>
      <c r="BM28" s="222"/>
      <c r="BN28" s="222"/>
      <c r="BO28" s="222">
        <v>21</v>
      </c>
      <c r="BP28" s="222"/>
      <c r="BQ28" s="222"/>
      <c r="BR28" s="222"/>
      <c r="BS28" s="222"/>
      <c r="BT28" s="222"/>
      <c r="BU28" s="222">
        <v>22</v>
      </c>
      <c r="BV28" s="222"/>
      <c r="BW28" s="222"/>
      <c r="BX28" s="222"/>
      <c r="BY28" s="222"/>
      <c r="BZ28" s="222"/>
      <c r="CA28" s="222"/>
      <c r="CB28" s="55">
        <v>23</v>
      </c>
      <c r="CC28" s="55"/>
      <c r="CD28" s="55"/>
      <c r="CE28" s="55"/>
      <c r="CF28" s="55"/>
      <c r="CG28" s="55"/>
      <c r="CH28" s="55"/>
      <c r="CI28" s="55"/>
      <c r="CJ28" s="222">
        <v>24</v>
      </c>
      <c r="CK28" s="222"/>
      <c r="CL28" s="222"/>
      <c r="CM28" s="222"/>
      <c r="CN28" s="223">
        <v>25</v>
      </c>
      <c r="CO28" s="223"/>
      <c r="CP28" s="223"/>
      <c r="CQ28" s="223"/>
      <c r="CR28" s="223"/>
      <c r="CS28" s="223"/>
      <c r="CT28" s="223"/>
      <c r="CU28" s="223"/>
    </row>
    <row r="29" spans="1:99" ht="15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27"/>
      <c r="AC29" s="227"/>
      <c r="AD29" s="227"/>
      <c r="AE29" s="227"/>
      <c r="AF29" s="227"/>
      <c r="AG29" s="227"/>
      <c r="AH29" s="52"/>
      <c r="AI29" s="52"/>
      <c r="AJ29" s="52"/>
      <c r="AK29" s="52"/>
      <c r="AL29" s="52"/>
      <c r="AM29" s="52"/>
      <c r="AN29" s="52"/>
      <c r="AO29" s="227"/>
      <c r="AP29" s="227"/>
      <c r="AQ29" s="227"/>
      <c r="AR29" s="227"/>
      <c r="AS29" s="227"/>
      <c r="AT29" s="227"/>
      <c r="AU29" s="52"/>
      <c r="AV29" s="52"/>
      <c r="AW29" s="52"/>
      <c r="AX29" s="52"/>
      <c r="AY29" s="52"/>
      <c r="AZ29" s="52"/>
      <c r="BA29" s="52"/>
      <c r="BB29" s="227"/>
      <c r="BC29" s="227"/>
      <c r="BD29" s="227"/>
      <c r="BE29" s="227"/>
      <c r="BF29" s="227"/>
      <c r="BG29" s="227"/>
      <c r="BH29" s="52"/>
      <c r="BI29" s="52"/>
      <c r="BJ29" s="52"/>
      <c r="BK29" s="52"/>
      <c r="BL29" s="52"/>
      <c r="BM29" s="52"/>
      <c r="BN29" s="52"/>
      <c r="BO29" s="227"/>
      <c r="BP29" s="227"/>
      <c r="BQ29" s="227"/>
      <c r="BR29" s="227"/>
      <c r="BS29" s="227"/>
      <c r="BT29" s="227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240" t="s">
        <v>62</v>
      </c>
      <c r="CK29" s="240"/>
      <c r="CL29" s="240"/>
      <c r="CM29" s="240"/>
      <c r="CN29" s="53"/>
      <c r="CO29" s="53"/>
      <c r="CP29" s="53"/>
      <c r="CQ29" s="53"/>
      <c r="CR29" s="53"/>
      <c r="CS29" s="53"/>
      <c r="CT29" s="53"/>
      <c r="CU29" s="53"/>
    </row>
    <row r="30" spans="1:99" ht="1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220"/>
      <c r="AC30" s="220"/>
      <c r="AD30" s="220"/>
      <c r="AE30" s="220"/>
      <c r="AF30" s="220"/>
      <c r="AG30" s="220"/>
      <c r="AH30" s="42"/>
      <c r="AI30" s="42"/>
      <c r="AJ30" s="42"/>
      <c r="AK30" s="42"/>
      <c r="AL30" s="42"/>
      <c r="AM30" s="42"/>
      <c r="AN30" s="42"/>
      <c r="AO30" s="220"/>
      <c r="AP30" s="220"/>
      <c r="AQ30" s="220"/>
      <c r="AR30" s="220"/>
      <c r="AS30" s="220"/>
      <c r="AT30" s="220"/>
      <c r="AU30" s="42"/>
      <c r="AV30" s="42"/>
      <c r="AW30" s="42"/>
      <c r="AX30" s="42"/>
      <c r="AY30" s="42"/>
      <c r="AZ30" s="42"/>
      <c r="BA30" s="42"/>
      <c r="BB30" s="220"/>
      <c r="BC30" s="220"/>
      <c r="BD30" s="220"/>
      <c r="BE30" s="220"/>
      <c r="BF30" s="220"/>
      <c r="BG30" s="220"/>
      <c r="BH30" s="42"/>
      <c r="BI30" s="42"/>
      <c r="BJ30" s="42"/>
      <c r="BK30" s="42"/>
      <c r="BL30" s="42"/>
      <c r="BM30" s="42"/>
      <c r="BN30" s="42"/>
      <c r="BO30" s="220"/>
      <c r="BP30" s="220"/>
      <c r="BQ30" s="220"/>
      <c r="BR30" s="220"/>
      <c r="BS30" s="220"/>
      <c r="BT30" s="220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239" t="s">
        <v>63</v>
      </c>
      <c r="CK30" s="239"/>
      <c r="CL30" s="239"/>
      <c r="CM30" s="239"/>
      <c r="CN30" s="43"/>
      <c r="CO30" s="43"/>
      <c r="CP30" s="43"/>
      <c r="CQ30" s="43"/>
      <c r="CR30" s="43"/>
      <c r="CS30" s="43"/>
      <c r="CT30" s="43"/>
      <c r="CU30" s="43"/>
    </row>
    <row r="31" spans="1:99" ht="15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220"/>
      <c r="AC31" s="220"/>
      <c r="AD31" s="220"/>
      <c r="AE31" s="220"/>
      <c r="AF31" s="220"/>
      <c r="AG31" s="220"/>
      <c r="AH31" s="42"/>
      <c r="AI31" s="42"/>
      <c r="AJ31" s="42"/>
      <c r="AK31" s="42"/>
      <c r="AL31" s="42"/>
      <c r="AM31" s="42"/>
      <c r="AN31" s="42"/>
      <c r="AO31" s="220"/>
      <c r="AP31" s="220"/>
      <c r="AQ31" s="220"/>
      <c r="AR31" s="220"/>
      <c r="AS31" s="220"/>
      <c r="AT31" s="220"/>
      <c r="AU31" s="42"/>
      <c r="AV31" s="42"/>
      <c r="AW31" s="42"/>
      <c r="AX31" s="42"/>
      <c r="AY31" s="42"/>
      <c r="AZ31" s="42"/>
      <c r="BA31" s="42"/>
      <c r="BB31" s="220"/>
      <c r="BC31" s="220"/>
      <c r="BD31" s="220"/>
      <c r="BE31" s="220"/>
      <c r="BF31" s="220"/>
      <c r="BG31" s="220"/>
      <c r="BH31" s="42"/>
      <c r="BI31" s="42"/>
      <c r="BJ31" s="42"/>
      <c r="BK31" s="42"/>
      <c r="BL31" s="42"/>
      <c r="BM31" s="42"/>
      <c r="BN31" s="42"/>
      <c r="BO31" s="220"/>
      <c r="BP31" s="220"/>
      <c r="BQ31" s="220"/>
      <c r="BR31" s="220"/>
      <c r="BS31" s="220"/>
      <c r="BT31" s="220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239"/>
      <c r="CK31" s="239"/>
      <c r="CL31" s="239"/>
      <c r="CM31" s="239"/>
      <c r="CN31" s="43"/>
      <c r="CO31" s="43"/>
      <c r="CP31" s="43"/>
      <c r="CQ31" s="43"/>
      <c r="CR31" s="43"/>
      <c r="CS31" s="43"/>
      <c r="CT31" s="43"/>
      <c r="CU31" s="43"/>
    </row>
    <row r="32" spans="1:99" ht="15" customHeight="1" x14ac:dyDescent="0.2">
      <c r="M32" s="18" t="s">
        <v>40</v>
      </c>
      <c r="N32" s="213"/>
      <c r="O32" s="213"/>
      <c r="P32" s="213"/>
      <c r="Q32" s="213"/>
      <c r="R32" s="213"/>
      <c r="S32" s="213"/>
      <c r="T32" s="213"/>
      <c r="U32" s="82" t="s">
        <v>41</v>
      </c>
      <c r="V32" s="82"/>
      <c r="W32" s="82"/>
      <c r="X32" s="82"/>
      <c r="Y32" s="82"/>
      <c r="Z32" s="82"/>
      <c r="AA32" s="82"/>
      <c r="AB32" s="214" t="s">
        <v>41</v>
      </c>
      <c r="AC32" s="214"/>
      <c r="AD32" s="214"/>
      <c r="AE32" s="214"/>
      <c r="AF32" s="214"/>
      <c r="AG32" s="214"/>
      <c r="AH32" s="46"/>
      <c r="AI32" s="46"/>
      <c r="AJ32" s="46"/>
      <c r="AK32" s="46"/>
      <c r="AL32" s="46"/>
      <c r="AM32" s="46"/>
      <c r="AN32" s="46"/>
      <c r="AO32" s="214" t="s">
        <v>41</v>
      </c>
      <c r="AP32" s="214"/>
      <c r="AQ32" s="214"/>
      <c r="AR32" s="214"/>
      <c r="AS32" s="214"/>
      <c r="AT32" s="214"/>
      <c r="AU32" s="46"/>
      <c r="AV32" s="46"/>
      <c r="AW32" s="46"/>
      <c r="AX32" s="46"/>
      <c r="AY32" s="46"/>
      <c r="AZ32" s="46"/>
      <c r="BA32" s="46"/>
      <c r="BB32" s="214" t="s">
        <v>41</v>
      </c>
      <c r="BC32" s="214"/>
      <c r="BD32" s="214"/>
      <c r="BE32" s="214"/>
      <c r="BF32" s="214"/>
      <c r="BG32" s="214"/>
      <c r="BH32" s="46"/>
      <c r="BI32" s="46"/>
      <c r="BJ32" s="46"/>
      <c r="BK32" s="46"/>
      <c r="BL32" s="46"/>
      <c r="BM32" s="46"/>
      <c r="BN32" s="46"/>
      <c r="BO32" s="214" t="s">
        <v>41</v>
      </c>
      <c r="BP32" s="214"/>
      <c r="BQ32" s="214"/>
      <c r="BR32" s="214"/>
      <c r="BS32" s="214"/>
      <c r="BT32" s="214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214" t="s">
        <v>38</v>
      </c>
      <c r="CK32" s="214"/>
      <c r="CL32" s="214"/>
      <c r="CM32" s="214"/>
      <c r="CN32" s="47"/>
      <c r="CO32" s="47"/>
      <c r="CP32" s="47"/>
      <c r="CQ32" s="47"/>
      <c r="CR32" s="47"/>
      <c r="CS32" s="47"/>
      <c r="CT32" s="47"/>
      <c r="CU32" s="47"/>
    </row>
  </sheetData>
  <sheetProtection selectLockedCells="1" selectUnlockedCells="1"/>
  <mergeCells count="346">
    <mergeCell ref="BB17:BH17"/>
    <mergeCell ref="BI17:BP17"/>
    <mergeCell ref="BQ17:BW17"/>
    <mergeCell ref="BX17:CE17"/>
    <mergeCell ref="CF17:CL17"/>
    <mergeCell ref="CM17:CU17"/>
    <mergeCell ref="A16:M16"/>
    <mergeCell ref="N17:W17"/>
    <mergeCell ref="X17:AD17"/>
    <mergeCell ref="AE17:AL17"/>
    <mergeCell ref="AM17:AT17"/>
    <mergeCell ref="AU17:BA17"/>
    <mergeCell ref="CF3:CL3"/>
    <mergeCell ref="CM3:CU3"/>
    <mergeCell ref="A4:M4"/>
    <mergeCell ref="N4:W4"/>
    <mergeCell ref="X4:AD4"/>
    <mergeCell ref="AE4:AL4"/>
    <mergeCell ref="AM4:AT4"/>
    <mergeCell ref="AU4:BH4"/>
    <mergeCell ref="BI4:BP4"/>
    <mergeCell ref="BQ4:BW4"/>
    <mergeCell ref="BX4:CE4"/>
    <mergeCell ref="CF4:CL4"/>
    <mergeCell ref="CM4:CU4"/>
    <mergeCell ref="A3:M3"/>
    <mergeCell ref="N3:W3"/>
    <mergeCell ref="X3:AD3"/>
    <mergeCell ref="AE3:AL3"/>
    <mergeCell ref="AM3:AT3"/>
    <mergeCell ref="AU3:BH3"/>
    <mergeCell ref="BI3:BP3"/>
    <mergeCell ref="BQ3:BW3"/>
    <mergeCell ref="BX3:CE3"/>
    <mergeCell ref="CF5:CL5"/>
    <mergeCell ref="CM5:CU5"/>
    <mergeCell ref="A6:M6"/>
    <mergeCell ref="N6:W6"/>
    <mergeCell ref="X6:AD6"/>
    <mergeCell ref="AE6:AL6"/>
    <mergeCell ref="AM6:AT6"/>
    <mergeCell ref="AU6:BH6"/>
    <mergeCell ref="BI6:BP6"/>
    <mergeCell ref="BQ6:BW6"/>
    <mergeCell ref="BX6:CE6"/>
    <mergeCell ref="CF6:CL6"/>
    <mergeCell ref="CM6:CU6"/>
    <mergeCell ref="A5:M5"/>
    <mergeCell ref="N5:W5"/>
    <mergeCell ref="X5:AD5"/>
    <mergeCell ref="AE5:AL5"/>
    <mergeCell ref="AM5:AT5"/>
    <mergeCell ref="AU5:BH5"/>
    <mergeCell ref="BI5:BP5"/>
    <mergeCell ref="BQ5:BW5"/>
    <mergeCell ref="BX5:CE5"/>
    <mergeCell ref="CF7:CL7"/>
    <mergeCell ref="CM7:CU7"/>
    <mergeCell ref="A8:M8"/>
    <mergeCell ref="N8:W8"/>
    <mergeCell ref="X8:AD8"/>
    <mergeCell ref="AE8:AL8"/>
    <mergeCell ref="AM8:AT8"/>
    <mergeCell ref="AU8:BA8"/>
    <mergeCell ref="BB8:BH8"/>
    <mergeCell ref="BI8:BP8"/>
    <mergeCell ref="BQ8:BW8"/>
    <mergeCell ref="BX8:CE8"/>
    <mergeCell ref="CF8:CL8"/>
    <mergeCell ref="CM8:CU8"/>
    <mergeCell ref="A7:M7"/>
    <mergeCell ref="N7:W7"/>
    <mergeCell ref="X7:AD7"/>
    <mergeCell ref="AE7:AL7"/>
    <mergeCell ref="AM7:AT7"/>
    <mergeCell ref="AU7:BH7"/>
    <mergeCell ref="BI7:BP7"/>
    <mergeCell ref="BQ7:BW7"/>
    <mergeCell ref="BX7:CE7"/>
    <mergeCell ref="BX9:CE9"/>
    <mergeCell ref="CF9:CL9"/>
    <mergeCell ref="CM9:CU9"/>
    <mergeCell ref="A10:M10"/>
    <mergeCell ref="N10:W10"/>
    <mergeCell ref="X10:AD10"/>
    <mergeCell ref="AE10:AL10"/>
    <mergeCell ref="AM10:AT10"/>
    <mergeCell ref="AU10:BA10"/>
    <mergeCell ref="BB10:BH10"/>
    <mergeCell ref="BI10:BP10"/>
    <mergeCell ref="BQ10:BW10"/>
    <mergeCell ref="BX10:CE10"/>
    <mergeCell ref="CF10:CL10"/>
    <mergeCell ref="CM10:CU10"/>
    <mergeCell ref="A9:M9"/>
    <mergeCell ref="N9:W9"/>
    <mergeCell ref="X9:AD9"/>
    <mergeCell ref="AE9:AL9"/>
    <mergeCell ref="AM9:AT9"/>
    <mergeCell ref="AU9:BA9"/>
    <mergeCell ref="BB9:BH9"/>
    <mergeCell ref="BI9:BP9"/>
    <mergeCell ref="BQ9:BW9"/>
    <mergeCell ref="BX11:CE11"/>
    <mergeCell ref="CF11:CL11"/>
    <mergeCell ref="CM11:CU11"/>
    <mergeCell ref="A12:M12"/>
    <mergeCell ref="N12:W12"/>
    <mergeCell ref="X12:AD12"/>
    <mergeCell ref="AE12:AL12"/>
    <mergeCell ref="AM12:AT12"/>
    <mergeCell ref="AU12:BA12"/>
    <mergeCell ref="BB12:BH12"/>
    <mergeCell ref="BI12:BP12"/>
    <mergeCell ref="BQ12:BW12"/>
    <mergeCell ref="BX12:CE12"/>
    <mergeCell ref="CF12:CL12"/>
    <mergeCell ref="CM12:CU12"/>
    <mergeCell ref="A11:M11"/>
    <mergeCell ref="N11:W11"/>
    <mergeCell ref="X11:AD11"/>
    <mergeCell ref="AE11:AL11"/>
    <mergeCell ref="AM11:AT11"/>
    <mergeCell ref="AU11:BA11"/>
    <mergeCell ref="BB11:BH11"/>
    <mergeCell ref="BI11:BP11"/>
    <mergeCell ref="BQ11:BW11"/>
    <mergeCell ref="BX13:CE13"/>
    <mergeCell ref="CF13:CL13"/>
    <mergeCell ref="CM13:CU13"/>
    <mergeCell ref="A14:M14"/>
    <mergeCell ref="N14:W14"/>
    <mergeCell ref="X14:AD14"/>
    <mergeCell ref="AE14:AL14"/>
    <mergeCell ref="AM14:AT14"/>
    <mergeCell ref="AU14:BA14"/>
    <mergeCell ref="BB14:BH14"/>
    <mergeCell ref="BI14:BP14"/>
    <mergeCell ref="BQ14:BW14"/>
    <mergeCell ref="BX14:CE14"/>
    <mergeCell ref="CF14:CL14"/>
    <mergeCell ref="CM14:CU14"/>
    <mergeCell ref="A13:M13"/>
    <mergeCell ref="N13:W13"/>
    <mergeCell ref="X13:AD13"/>
    <mergeCell ref="AE13:AL13"/>
    <mergeCell ref="AM13:AT13"/>
    <mergeCell ref="AU13:BA13"/>
    <mergeCell ref="BB13:BH13"/>
    <mergeCell ref="BI13:BP13"/>
    <mergeCell ref="BQ13:BW13"/>
    <mergeCell ref="A15:M15"/>
    <mergeCell ref="N15:W15"/>
    <mergeCell ref="X15:AD15"/>
    <mergeCell ref="AE15:AL15"/>
    <mergeCell ref="AM15:AT15"/>
    <mergeCell ref="AU15:BA15"/>
    <mergeCell ref="BB15:BH15"/>
    <mergeCell ref="BI15:BP15"/>
    <mergeCell ref="BQ15:BW15"/>
    <mergeCell ref="BX15:CE15"/>
    <mergeCell ref="CF15:CL15"/>
    <mergeCell ref="CM15:CU15"/>
    <mergeCell ref="N16:W16"/>
    <mergeCell ref="X16:AD16"/>
    <mergeCell ref="AE16:AL16"/>
    <mergeCell ref="AM16:AT16"/>
    <mergeCell ref="AU16:BA16"/>
    <mergeCell ref="BB16:BH16"/>
    <mergeCell ref="BI16:BP16"/>
    <mergeCell ref="BQ16:BW16"/>
    <mergeCell ref="BX16:CE16"/>
    <mergeCell ref="CF16:CL16"/>
    <mergeCell ref="CM16:CU16"/>
    <mergeCell ref="A19:M19"/>
    <mergeCell ref="N19:T19"/>
    <mergeCell ref="U19:AA19"/>
    <mergeCell ref="AB19:CA19"/>
    <mergeCell ref="CB19:CI19"/>
    <mergeCell ref="CJ19:CM19"/>
    <mergeCell ref="CN19:CU19"/>
    <mergeCell ref="A20:M20"/>
    <mergeCell ref="N20:T20"/>
    <mergeCell ref="U20:AA20"/>
    <mergeCell ref="AB20:AN20"/>
    <mergeCell ref="AO20:BA20"/>
    <mergeCell ref="BB20:BN20"/>
    <mergeCell ref="BO20:CA20"/>
    <mergeCell ref="CB20:CI20"/>
    <mergeCell ref="CJ20:CM20"/>
    <mergeCell ref="CN20:CU20"/>
    <mergeCell ref="BB23:BN23"/>
    <mergeCell ref="BO23:CA23"/>
    <mergeCell ref="CB23:CI23"/>
    <mergeCell ref="CJ23:CM23"/>
    <mergeCell ref="CN21:CU21"/>
    <mergeCell ref="A22:M22"/>
    <mergeCell ref="N22:T22"/>
    <mergeCell ref="U22:AA22"/>
    <mergeCell ref="AB22:AN22"/>
    <mergeCell ref="AO22:BA22"/>
    <mergeCell ref="BB22:BN22"/>
    <mergeCell ref="BO22:CA22"/>
    <mergeCell ref="CB22:CI22"/>
    <mergeCell ref="CJ22:CM22"/>
    <mergeCell ref="CN22:CU22"/>
    <mergeCell ref="A21:M21"/>
    <mergeCell ref="N21:T21"/>
    <mergeCell ref="U21:AA21"/>
    <mergeCell ref="AB21:AN21"/>
    <mergeCell ref="AO21:BA21"/>
    <mergeCell ref="BB21:BN21"/>
    <mergeCell ref="BO21:CA21"/>
    <mergeCell ref="CB21:CI21"/>
    <mergeCell ref="CJ21:CM21"/>
    <mergeCell ref="AO25:AT25"/>
    <mergeCell ref="AU25:BA25"/>
    <mergeCell ref="BB25:BG25"/>
    <mergeCell ref="BH25:BN25"/>
    <mergeCell ref="CN23:CU23"/>
    <mergeCell ref="A24:M24"/>
    <mergeCell ref="N24:T24"/>
    <mergeCell ref="U24:AA24"/>
    <mergeCell ref="AB24:AG24"/>
    <mergeCell ref="AH24:AN24"/>
    <mergeCell ref="AO24:AT24"/>
    <mergeCell ref="AU24:BA24"/>
    <mergeCell ref="BB24:BG24"/>
    <mergeCell ref="BH24:BN24"/>
    <mergeCell ref="BO24:BT24"/>
    <mergeCell ref="BU24:CA24"/>
    <mergeCell ref="CB24:CI24"/>
    <mergeCell ref="CJ24:CM24"/>
    <mergeCell ref="CN24:CU24"/>
    <mergeCell ref="A23:M23"/>
    <mergeCell ref="N23:T23"/>
    <mergeCell ref="U23:AA23"/>
    <mergeCell ref="AB23:AN23"/>
    <mergeCell ref="AO23:BA23"/>
    <mergeCell ref="BO25:BT25"/>
    <mergeCell ref="BU25:CA25"/>
    <mergeCell ref="CB25:CI25"/>
    <mergeCell ref="CJ25:CM25"/>
    <mergeCell ref="CN25:CU25"/>
    <mergeCell ref="A26:M26"/>
    <mergeCell ref="N26:T26"/>
    <mergeCell ref="U26:AA26"/>
    <mergeCell ref="AB26:AG26"/>
    <mergeCell ref="AH26:AN26"/>
    <mergeCell ref="AO26:AT26"/>
    <mergeCell ref="AU26:BA26"/>
    <mergeCell ref="BB26:BG26"/>
    <mergeCell ref="BH26:BN26"/>
    <mergeCell ref="BO26:BT26"/>
    <mergeCell ref="BU26:CA26"/>
    <mergeCell ref="CB26:CI26"/>
    <mergeCell ref="CJ26:CM26"/>
    <mergeCell ref="CN26:CU26"/>
    <mergeCell ref="A25:M25"/>
    <mergeCell ref="N25:T25"/>
    <mergeCell ref="U25:AA25"/>
    <mergeCell ref="AB25:AG25"/>
    <mergeCell ref="AH25:AN25"/>
    <mergeCell ref="A27:M27"/>
    <mergeCell ref="N27:T27"/>
    <mergeCell ref="U27:AA27"/>
    <mergeCell ref="AB27:AG27"/>
    <mergeCell ref="AH27:AN27"/>
    <mergeCell ref="AO27:AT27"/>
    <mergeCell ref="AU27:BA27"/>
    <mergeCell ref="BB27:BG27"/>
    <mergeCell ref="BH27:BN27"/>
    <mergeCell ref="BU29:CA29"/>
    <mergeCell ref="CB29:CI29"/>
    <mergeCell ref="CJ29:CM29"/>
    <mergeCell ref="CN29:CU29"/>
    <mergeCell ref="A28:M28"/>
    <mergeCell ref="N28:T28"/>
    <mergeCell ref="U28:AA28"/>
    <mergeCell ref="AB28:AG28"/>
    <mergeCell ref="AH28:AN28"/>
    <mergeCell ref="AO28:AT28"/>
    <mergeCell ref="AU28:BA28"/>
    <mergeCell ref="BB28:BG28"/>
    <mergeCell ref="BH28:BN28"/>
    <mergeCell ref="BO27:BT27"/>
    <mergeCell ref="BU27:CA27"/>
    <mergeCell ref="CB27:CI27"/>
    <mergeCell ref="CJ27:CM27"/>
    <mergeCell ref="CN27:CU27"/>
    <mergeCell ref="BO28:BT28"/>
    <mergeCell ref="BU28:CA28"/>
    <mergeCell ref="CB28:CI28"/>
    <mergeCell ref="CJ28:CM28"/>
    <mergeCell ref="CN28:CU28"/>
    <mergeCell ref="BO30:BT30"/>
    <mergeCell ref="BU30:CA30"/>
    <mergeCell ref="CB30:CI30"/>
    <mergeCell ref="CJ30:CM30"/>
    <mergeCell ref="CN30:CU30"/>
    <mergeCell ref="A29:M29"/>
    <mergeCell ref="N29:T29"/>
    <mergeCell ref="U29:AA29"/>
    <mergeCell ref="AB29:AG29"/>
    <mergeCell ref="AH29:AN29"/>
    <mergeCell ref="A30:M30"/>
    <mergeCell ref="N30:T30"/>
    <mergeCell ref="U30:AA30"/>
    <mergeCell ref="AB30:AG30"/>
    <mergeCell ref="AH30:AN30"/>
    <mergeCell ref="AO30:AT30"/>
    <mergeCell ref="AU30:BA30"/>
    <mergeCell ref="BB30:BG30"/>
    <mergeCell ref="BH30:BN30"/>
    <mergeCell ref="AO29:AT29"/>
    <mergeCell ref="AU29:BA29"/>
    <mergeCell ref="BB29:BG29"/>
    <mergeCell ref="BH29:BN29"/>
    <mergeCell ref="BO29:BT29"/>
    <mergeCell ref="A31:M31"/>
    <mergeCell ref="N31:T31"/>
    <mergeCell ref="U31:AA31"/>
    <mergeCell ref="AB31:AG31"/>
    <mergeCell ref="AH31:AN31"/>
    <mergeCell ref="AO31:AT31"/>
    <mergeCell ref="AU31:BA31"/>
    <mergeCell ref="BB31:BG31"/>
    <mergeCell ref="BH31:BN31"/>
    <mergeCell ref="BO31:BT31"/>
    <mergeCell ref="BU31:CA31"/>
    <mergeCell ref="CB31:CI31"/>
    <mergeCell ref="CJ31:CM31"/>
    <mergeCell ref="CN31:CU31"/>
    <mergeCell ref="N32:T32"/>
    <mergeCell ref="U32:AA32"/>
    <mergeCell ref="AB32:AG32"/>
    <mergeCell ref="AH32:AN32"/>
    <mergeCell ref="AO32:AT32"/>
    <mergeCell ref="AU32:BA32"/>
    <mergeCell ref="BB32:BG32"/>
    <mergeCell ref="BH32:BN32"/>
    <mergeCell ref="BO32:BT32"/>
    <mergeCell ref="BU32:CA32"/>
    <mergeCell ref="CB32:CI32"/>
    <mergeCell ref="CJ32:CM32"/>
    <mergeCell ref="CN32:CU32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2"/>
  <sheetViews>
    <sheetView zoomScale="120" zoomScaleNormal="120" workbookViewId="0">
      <selection activeCell="A29" sqref="A29:BC29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104" t="s">
        <v>201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'расчет зем.налога'!CM17</f>
        <v>361087.96854999999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>
        <f>'расчет 1 год'!CM17</f>
        <v>361087.96854999999</v>
      </c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92">
        <f>'2 год'!CM17</f>
        <v>361087.96854999999</v>
      </c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</row>
    <row r="9" spans="1:99" ht="15" customHeight="1" x14ac:dyDescent="0.2">
      <c r="A9" s="99" t="s">
        <v>631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 t="s">
        <v>63</v>
      </c>
      <c r="BD9" s="77"/>
      <c r="BE9" s="77"/>
      <c r="BF9" s="77"/>
      <c r="BG9" s="77"/>
      <c r="BH9" s="77"/>
      <c r="BI9" s="103">
        <f>'расчет имущество'!CM21</f>
        <v>410208.03284</v>
      </c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>
        <f>'1 год'!CM19</f>
        <v>410208.03284</v>
      </c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63">
        <f>'2 год расчет'!CM19</f>
        <v>410208.03284</v>
      </c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</row>
    <row r="10" spans="1:99" ht="15" customHeight="1" thickBo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79"/>
      <c r="BG10" s="79"/>
      <c r="BH10" s="79"/>
      <c r="BI10" s="158">
        <f>BI8+BI9</f>
        <v>771296.00138999999</v>
      </c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>
        <f>BV8+BV9</f>
        <v>771296.00138999999</v>
      </c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>
        <f>CI8+CI9</f>
        <v>771296.00138999999</v>
      </c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</row>
    <row r="11" spans="1:99" s="2" customFormat="1" ht="11.2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99" s="15" customFormat="1" ht="11.25" x14ac:dyDescent="0.2">
      <c r="A12" s="39" t="s">
        <v>323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</row>
    <row r="13" spans="1:99" s="2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6" spans="1:99" x14ac:dyDescent="0.2">
      <c r="A16" s="13" t="s">
        <v>475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8" spans="1:99" x14ac:dyDescent="0.2">
      <c r="A18" s="63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 t="s">
        <v>20</v>
      </c>
      <c r="BE18" s="64"/>
      <c r="BF18" s="64"/>
      <c r="BG18" s="64"/>
      <c r="BH18" s="64"/>
      <c r="BI18" s="65" t="s">
        <v>21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 t="s">
        <v>22</v>
      </c>
      <c r="BE19" s="58"/>
      <c r="BF19" s="58"/>
      <c r="BG19" s="58"/>
      <c r="BH19" s="58"/>
      <c r="BI19" s="58" t="s">
        <v>603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604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60" t="s">
        <v>658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24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25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 t="s">
        <v>26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27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 t="s">
        <v>28</v>
      </c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 t="s">
        <v>28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>
        <v>3</v>
      </c>
      <c r="BE22" s="55"/>
      <c r="BF22" s="55"/>
      <c r="BG22" s="55"/>
      <c r="BH22" s="55"/>
      <c r="BI22" s="55">
        <v>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v>5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>
        <v>6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 x14ac:dyDescent="0.25">
      <c r="A23" s="44" t="s">
        <v>72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51" t="s">
        <v>62</v>
      </c>
      <c r="BE23" s="51"/>
      <c r="BF23" s="51"/>
      <c r="BG23" s="51"/>
      <c r="BH23" s="5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x14ac:dyDescent="0.2">
      <c r="A24" s="50" t="s">
        <v>468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51"/>
      <c r="BF24" s="51"/>
      <c r="BG24" s="51"/>
      <c r="BH24" s="5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15" customHeight="1" x14ac:dyDescent="0.2">
      <c r="A25" s="111" t="s">
        <v>659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4"/>
      <c r="BD25" s="96" t="s">
        <v>63</v>
      </c>
      <c r="BE25" s="97"/>
      <c r="BF25" s="97"/>
      <c r="BG25" s="97"/>
      <c r="BH25" s="77"/>
      <c r="BI25" s="252">
        <f>BI10</f>
        <v>771296.00138999999</v>
      </c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8"/>
      <c r="BV25" s="252">
        <f>BV10</f>
        <v>771296.00138999999</v>
      </c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8"/>
      <c r="CI25" s="252">
        <f>CI10</f>
        <v>771296.00138999999</v>
      </c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8"/>
    </row>
    <row r="26" spans="1:99" ht="15" customHeight="1" x14ac:dyDescent="0.2">
      <c r="A26" s="40" t="s">
        <v>469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 t="s">
        <v>74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111" t="s">
        <v>466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4"/>
      <c r="BD27" s="96" t="s">
        <v>75</v>
      </c>
      <c r="BE27" s="97"/>
      <c r="BF27" s="97"/>
      <c r="BG27" s="97"/>
      <c r="BH27" s="77"/>
      <c r="BI27" s="93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8"/>
      <c r="BV27" s="93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8"/>
      <c r="CI27" s="93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" customHeight="1" x14ac:dyDescent="0.2">
      <c r="A28" s="40" t="s">
        <v>73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 t="s">
        <v>76</v>
      </c>
      <c r="BE28" s="41"/>
      <c r="BF28" s="41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s="2" customFormat="1" ht="30" customHeight="1" x14ac:dyDescent="0.2">
      <c r="A29" s="191" t="s">
        <v>476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41" t="s">
        <v>464</v>
      </c>
      <c r="BE29" s="41"/>
      <c r="BF29" s="41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3.5" thickBo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84" t="s">
        <v>465</v>
      </c>
      <c r="BE30" s="84"/>
      <c r="BF30" s="84"/>
      <c r="BG30" s="84"/>
      <c r="BH30" s="84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s="15" customFormat="1" ht="11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  <row r="32" spans="1:99" s="2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</sheetData>
  <sheetProtection selectLockedCells="1" selectUnlockedCells="1"/>
  <mergeCells count="107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2:CU13"/>
    <mergeCell ref="A18:BC18"/>
    <mergeCell ref="BD18:BH18"/>
    <mergeCell ref="B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4"/>
    <mergeCell ref="BI23:BU24"/>
    <mergeCell ref="BV23:CH24"/>
    <mergeCell ref="CI23:CU24"/>
    <mergeCell ref="A24:BC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31:CU32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0"/>
  <sheetViews>
    <sheetView zoomScale="120" zoomScaleNormal="120" workbookViewId="0">
      <selection activeCell="BI23" sqref="BI23:CU23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324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325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100" t="s">
        <v>326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41" t="s">
        <v>33</v>
      </c>
      <c r="BE23" s="41"/>
      <c r="BF23" s="41"/>
      <c r="BG23" s="41"/>
      <c r="BH23" s="41"/>
      <c r="BI23" s="103">
        <f>'прочие налоги'!BI13:BU13</f>
        <v>12965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103">
        <f>'прочие налоги'!BV13:CH13</f>
        <v>12965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103">
        <f>'прочие налоги'!CI13:CU13</f>
        <v>12965</v>
      </c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</row>
    <row r="24" spans="1:99" ht="15" customHeight="1" x14ac:dyDescent="0.2">
      <c r="A24" s="99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37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1" t="s">
        <v>327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45" t="s">
        <v>38</v>
      </c>
      <c r="BE26" s="45"/>
      <c r="BF26" s="45"/>
      <c r="BG26" s="45"/>
      <c r="BH26" s="45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x14ac:dyDescent="0.2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45"/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s="2" customFormat="1" ht="11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99" s="15" customFormat="1" ht="12" customHeight="1" x14ac:dyDescent="0.2">
      <c r="A29" s="15" t="s">
        <v>328</v>
      </c>
    </row>
    <row r="30" spans="1:99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</sheetData>
  <sheetProtection selectLockedCells="1" selectUnlockedCells="1"/>
  <mergeCells count="72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13"/>
  <sheetViews>
    <sheetView zoomScale="120" zoomScaleNormal="120" workbookViewId="0">
      <selection activeCell="BI13" sqref="BI13:CU13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329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99" t="s">
        <v>330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41" t="s">
        <v>30</v>
      </c>
      <c r="BE8" s="41"/>
      <c r="BF8" s="41"/>
      <c r="BG8" s="41"/>
      <c r="BH8" s="41"/>
      <c r="BI8" s="103">
        <f>'распределение 852'!BI8:BU8</f>
        <v>12965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103">
        <f>'распределение 852'!BV8:CH8</f>
        <v>12965</v>
      </c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103">
        <f>'распределение 852'!CI8:CU8</f>
        <v>12965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</row>
    <row r="9" spans="1:99" x14ac:dyDescent="0.2">
      <c r="A9" s="253" t="s">
        <v>331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41" t="s">
        <v>32</v>
      </c>
      <c r="BE9" s="41"/>
      <c r="BF9" s="41"/>
      <c r="BG9" s="41"/>
      <c r="BH9" s="41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x14ac:dyDescent="0.2">
      <c r="A10" s="102" t="s">
        <v>332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41"/>
      <c r="BE10" s="41"/>
      <c r="BF10" s="41"/>
      <c r="BG10" s="41"/>
      <c r="BH10" s="41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ht="15" customHeight="1" x14ac:dyDescent="0.2">
      <c r="A11" s="99" t="s">
        <v>333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41" t="s">
        <v>33</v>
      </c>
      <c r="BE11" s="41"/>
      <c r="BF11" s="41"/>
      <c r="BG11" s="41"/>
      <c r="BH11" s="41"/>
      <c r="BI11" s="103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ht="15" customHeight="1" x14ac:dyDescent="0.2">
      <c r="A12" s="99" t="s">
        <v>202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41" t="s">
        <v>35</v>
      </c>
      <c r="BE12" s="41"/>
      <c r="BF12" s="41"/>
      <c r="BG12" s="41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ht="15" customHeight="1" thickBot="1" x14ac:dyDescent="0.25">
      <c r="BC13" s="18" t="s">
        <v>40</v>
      </c>
      <c r="BD13" s="84" t="s">
        <v>38</v>
      </c>
      <c r="BE13" s="84"/>
      <c r="BF13" s="84"/>
      <c r="BG13" s="84"/>
      <c r="BH13" s="84"/>
      <c r="BI13" s="158">
        <f>BI8+BI9+BI11+BI12</f>
        <v>12965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158">
        <f t="shared" ref="BV13" si="0">BV8+BV9+BV11+BV12</f>
        <v>12965</v>
      </c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158">
        <f t="shared" ref="CI13" si="1">CI8+CI9+CI11+CI12</f>
        <v>12965</v>
      </c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</row>
  </sheetData>
  <sheetProtection selectLockedCells="1" selectUnlockedCells="1"/>
  <mergeCells count="48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10"/>
    <mergeCell ref="BI9:BU10"/>
    <mergeCell ref="BV9:CH10"/>
    <mergeCell ref="CI9:CU10"/>
    <mergeCell ref="A10:BC10"/>
    <mergeCell ref="BD13:BH13"/>
    <mergeCell ref="BI13:BU13"/>
    <mergeCell ref="BV13:CH13"/>
    <mergeCell ref="CI13:CU13"/>
    <mergeCell ref="A11:BC11"/>
    <mergeCell ref="BD11:BH11"/>
    <mergeCell ref="BI11:BU11"/>
    <mergeCell ref="BV11:CH11"/>
    <mergeCell ref="CI11:CU11"/>
    <mergeCell ref="A12:BC12"/>
    <mergeCell ref="BD12:BH12"/>
    <mergeCell ref="BI12:BU12"/>
    <mergeCell ref="BV12:CH12"/>
    <mergeCell ref="CI12:CU12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19"/>
  <sheetViews>
    <sheetView zoomScaleNormal="100" workbookViewId="0">
      <selection activeCell="BI3" sqref="BI3:CU6"/>
    </sheetView>
  </sheetViews>
  <sheetFormatPr defaultColWidth="1.42578125" defaultRowHeight="12.75" x14ac:dyDescent="0.2"/>
  <cols>
    <col min="1" max="54" width="1.42578125" style="1"/>
    <col min="55" max="55" width="14" style="1" customWidth="1"/>
    <col min="56" max="16384" width="1.42578125" style="1"/>
  </cols>
  <sheetData>
    <row r="1" spans="1:99" x14ac:dyDescent="0.2">
      <c r="A1" s="13" t="s">
        <v>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3</v>
      </c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x14ac:dyDescent="0.2">
      <c r="A8" s="44" t="s">
        <v>72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51" t="s">
        <v>62</v>
      </c>
      <c r="BE8" s="51"/>
      <c r="BF8" s="51"/>
      <c r="BG8" s="51"/>
      <c r="BH8" s="51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50" t="s">
        <v>468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1"/>
      <c r="BE9" s="51"/>
      <c r="BF9" s="51"/>
      <c r="BG9" s="51"/>
      <c r="BH9" s="51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x14ac:dyDescent="0.2">
      <c r="A10" s="99" t="s">
        <v>466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96" t="s">
        <v>63</v>
      </c>
      <c r="BE10" s="97"/>
      <c r="BF10" s="97"/>
      <c r="BG10" s="97"/>
      <c r="BH10" s="77"/>
      <c r="BI10" s="93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8"/>
      <c r="BV10" s="93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8"/>
      <c r="CI10" s="93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ht="15" customHeight="1" x14ac:dyDescent="0.2">
      <c r="A11" s="40" t="s">
        <v>469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1" t="s">
        <v>74</v>
      </c>
      <c r="BE11" s="41"/>
      <c r="BF11" s="41"/>
      <c r="BG11" s="41"/>
      <c r="BH11" s="41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ht="15" customHeight="1" x14ac:dyDescent="0.2">
      <c r="A12" s="99" t="s">
        <v>466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0"/>
      <c r="BD12" s="96" t="s">
        <v>75</v>
      </c>
      <c r="BE12" s="97"/>
      <c r="BF12" s="97"/>
      <c r="BG12" s="97"/>
      <c r="BH12" s="77"/>
      <c r="BI12" s="93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8"/>
      <c r="BV12" s="93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8"/>
      <c r="CI12" s="93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5" customHeight="1" x14ac:dyDescent="0.2">
      <c r="A13" s="40" t="s">
        <v>73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1" t="s">
        <v>76</v>
      </c>
      <c r="BE13" s="41"/>
      <c r="BF13" s="41"/>
      <c r="BG13" s="41"/>
      <c r="BH13" s="41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5" customHeight="1" x14ac:dyDescent="0.2">
      <c r="A14" s="40" t="s">
        <v>467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1" t="s">
        <v>464</v>
      </c>
      <c r="BE14" s="41"/>
      <c r="BF14" s="41"/>
      <c r="BG14" s="41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ht="15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84" t="s">
        <v>465</v>
      </c>
      <c r="BE15" s="84"/>
      <c r="BF15" s="84"/>
      <c r="BG15" s="84"/>
      <c r="BH15" s="84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1:99" s="2" customFormat="1" ht="11.2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99" s="15" customFormat="1" ht="11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</row>
    <row r="18" spans="1:99" s="15" customFormat="1" ht="11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</row>
    <row r="19" spans="1:99" s="2" customFormat="1" ht="11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</row>
  </sheetData>
  <sheetProtection selectLockedCells="1" selectUnlockedCells="1"/>
  <mergeCells count="60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CI8:CU9"/>
    <mergeCell ref="A9:BC9"/>
    <mergeCell ref="BV14:CH14"/>
    <mergeCell ref="CI14:CU14"/>
    <mergeCell ref="A10:BC10"/>
    <mergeCell ref="BD10:BH10"/>
    <mergeCell ref="BI10:BU10"/>
    <mergeCell ref="BV10:CH10"/>
    <mergeCell ref="A13:BC13"/>
    <mergeCell ref="BD13:BH13"/>
    <mergeCell ref="BI13:BU13"/>
    <mergeCell ref="BV13:CH13"/>
    <mergeCell ref="A11:BC11"/>
    <mergeCell ref="BD11:BH11"/>
    <mergeCell ref="BI11:BU11"/>
    <mergeCell ref="BV11:CH11"/>
    <mergeCell ref="CI11:CU11"/>
    <mergeCell ref="A17:CU19"/>
    <mergeCell ref="CI10:CU10"/>
    <mergeCell ref="BD12:BH12"/>
    <mergeCell ref="BI12:BU12"/>
    <mergeCell ref="BV12:CH12"/>
    <mergeCell ref="CI12:CU12"/>
    <mergeCell ref="A12:BC12"/>
    <mergeCell ref="A15:BC15"/>
    <mergeCell ref="BD15:BH15"/>
    <mergeCell ref="BI15:BU15"/>
    <mergeCell ref="BV15:CH15"/>
    <mergeCell ref="CI15:CU15"/>
    <mergeCell ref="CI13:CU13"/>
    <mergeCell ref="A14:BC14"/>
    <mergeCell ref="BD14:BH14"/>
    <mergeCell ref="BI14:BU14"/>
  </mergeCells>
  <pageMargins left="0.39374999999999999" right="0.39374999999999999" top="0.78749999999999998" bottom="0.39374999999999999" header="0.27569444444444446" footer="0.51180555555555551"/>
  <pageSetup paperSize="9" scale="91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0"/>
  <sheetViews>
    <sheetView zoomScale="120" zoomScaleNormal="120" workbookViewId="0">
      <selection activeCell="A12" sqref="A12:XFD15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99" ht="8.1" customHeight="1" x14ac:dyDescent="0.2"/>
    <row r="3" spans="1:99" x14ac:dyDescent="0.2">
      <c r="A3" s="13" t="s">
        <v>699</v>
      </c>
      <c r="B3" s="13"/>
      <c r="C3" s="13"/>
      <c r="D3" s="13"/>
      <c r="E3" s="13"/>
      <c r="F3" s="13"/>
      <c r="G3" s="13"/>
      <c r="H3" s="13"/>
      <c r="I3" s="13"/>
      <c r="J3" s="13"/>
      <c r="K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5" spans="1:99" x14ac:dyDescent="0.2">
      <c r="A5" s="63" t="s">
        <v>260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241" t="s">
        <v>339</v>
      </c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64" t="s">
        <v>20</v>
      </c>
      <c r="AW5" s="64"/>
      <c r="AX5" s="64"/>
      <c r="AY5" s="64"/>
      <c r="AZ5" s="64" t="s">
        <v>209</v>
      </c>
      <c r="BA5" s="64"/>
      <c r="BB5" s="64"/>
      <c r="BC5" s="64"/>
      <c r="BD5" s="64"/>
      <c r="BE5" s="64"/>
      <c r="BF5" s="64"/>
      <c r="BG5" s="64" t="s">
        <v>156</v>
      </c>
      <c r="BH5" s="64"/>
      <c r="BI5" s="64"/>
      <c r="BJ5" s="64"/>
      <c r="BK5" s="64"/>
      <c r="BL5" s="64"/>
      <c r="BM5" s="64" t="s">
        <v>338</v>
      </c>
      <c r="BN5" s="64"/>
      <c r="BO5" s="64"/>
      <c r="BP5" s="64"/>
      <c r="BQ5" s="64"/>
      <c r="BR5" s="64"/>
      <c r="BS5" s="64" t="s">
        <v>340</v>
      </c>
      <c r="BT5" s="64"/>
      <c r="BU5" s="64"/>
      <c r="BV5" s="64"/>
      <c r="BW5" s="64"/>
      <c r="BX5" s="64"/>
      <c r="BY5" s="64"/>
      <c r="BZ5" s="64" t="s">
        <v>209</v>
      </c>
      <c r="CA5" s="64"/>
      <c r="CB5" s="64"/>
      <c r="CC5" s="64"/>
      <c r="CD5" s="64"/>
      <c r="CE5" s="64"/>
      <c r="CF5" s="64" t="s">
        <v>341</v>
      </c>
      <c r="CG5" s="64"/>
      <c r="CH5" s="64"/>
      <c r="CI5" s="64"/>
      <c r="CJ5" s="64"/>
      <c r="CK5" s="64"/>
      <c r="CL5" s="64"/>
      <c r="CM5" s="60" t="s">
        <v>21</v>
      </c>
      <c r="CN5" s="60"/>
      <c r="CO5" s="60"/>
      <c r="CP5" s="60"/>
      <c r="CQ5" s="60"/>
      <c r="CR5" s="60"/>
      <c r="CS5" s="60"/>
      <c r="CT5" s="60"/>
      <c r="CU5" s="60"/>
    </row>
    <row r="6" spans="1:99" x14ac:dyDescent="0.2">
      <c r="A6" s="57" t="s">
        <v>342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 t="s">
        <v>343</v>
      </c>
      <c r="M6" s="58"/>
      <c r="N6" s="58"/>
      <c r="O6" s="58"/>
      <c r="P6" s="58"/>
      <c r="Q6" s="58"/>
      <c r="R6" s="58"/>
      <c r="S6" s="58"/>
      <c r="T6" s="58"/>
      <c r="U6" s="64" t="s">
        <v>295</v>
      </c>
      <c r="V6" s="64"/>
      <c r="W6" s="64"/>
      <c r="X6" s="64"/>
      <c r="Y6" s="64"/>
      <c r="Z6" s="64" t="s">
        <v>344</v>
      </c>
      <c r="AA6" s="64"/>
      <c r="AB6" s="64"/>
      <c r="AC6" s="64"/>
      <c r="AD6" s="64"/>
      <c r="AE6" s="64"/>
      <c r="AF6" s="64"/>
      <c r="AG6" s="64"/>
      <c r="AH6" s="64" t="s">
        <v>337</v>
      </c>
      <c r="AI6" s="64"/>
      <c r="AJ6" s="64"/>
      <c r="AK6" s="64"/>
      <c r="AL6" s="64"/>
      <c r="AM6" s="64"/>
      <c r="AN6" s="64"/>
      <c r="AO6" s="64" t="s">
        <v>337</v>
      </c>
      <c r="AP6" s="64"/>
      <c r="AQ6" s="64"/>
      <c r="AR6" s="64"/>
      <c r="AS6" s="64"/>
      <c r="AT6" s="64"/>
      <c r="AU6" s="64"/>
      <c r="AV6" s="58" t="s">
        <v>22</v>
      </c>
      <c r="AW6" s="58"/>
      <c r="AX6" s="58"/>
      <c r="AY6" s="58"/>
      <c r="AZ6" s="58" t="s">
        <v>217</v>
      </c>
      <c r="BA6" s="58"/>
      <c r="BB6" s="58"/>
      <c r="BC6" s="58"/>
      <c r="BD6" s="58"/>
      <c r="BE6" s="58"/>
      <c r="BF6" s="58"/>
      <c r="BG6" s="58" t="s">
        <v>157</v>
      </c>
      <c r="BH6" s="58"/>
      <c r="BI6" s="58"/>
      <c r="BJ6" s="58"/>
      <c r="BK6" s="58"/>
      <c r="BL6" s="58"/>
      <c r="BM6" s="58" t="s">
        <v>345</v>
      </c>
      <c r="BN6" s="58"/>
      <c r="BO6" s="58"/>
      <c r="BP6" s="58"/>
      <c r="BQ6" s="58"/>
      <c r="BR6" s="58"/>
      <c r="BS6" s="58" t="s">
        <v>346</v>
      </c>
      <c r="BT6" s="58"/>
      <c r="BU6" s="58"/>
      <c r="BV6" s="58"/>
      <c r="BW6" s="58"/>
      <c r="BX6" s="58"/>
      <c r="BY6" s="58"/>
      <c r="BZ6" s="58" t="s">
        <v>217</v>
      </c>
      <c r="CA6" s="58"/>
      <c r="CB6" s="58"/>
      <c r="CC6" s="58"/>
      <c r="CD6" s="58"/>
      <c r="CE6" s="58"/>
      <c r="CF6" s="58" t="s">
        <v>347</v>
      </c>
      <c r="CG6" s="58"/>
      <c r="CH6" s="58"/>
      <c r="CI6" s="58"/>
      <c r="CJ6" s="58"/>
      <c r="CK6" s="58"/>
      <c r="CL6" s="58"/>
      <c r="CM6" s="59" t="s">
        <v>244</v>
      </c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 t="s">
        <v>243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 t="s">
        <v>348</v>
      </c>
      <c r="M7" s="58"/>
      <c r="N7" s="58"/>
      <c r="O7" s="58"/>
      <c r="P7" s="58"/>
      <c r="Q7" s="58"/>
      <c r="R7" s="58"/>
      <c r="S7" s="58"/>
      <c r="T7" s="58"/>
      <c r="U7" s="58" t="s">
        <v>349</v>
      </c>
      <c r="V7" s="58"/>
      <c r="W7" s="58"/>
      <c r="X7" s="58"/>
      <c r="Y7" s="58"/>
      <c r="Z7" s="58" t="s">
        <v>350</v>
      </c>
      <c r="AA7" s="58"/>
      <c r="AB7" s="58"/>
      <c r="AC7" s="58"/>
      <c r="AD7" s="58"/>
      <c r="AE7" s="58"/>
      <c r="AF7" s="58"/>
      <c r="AG7" s="58"/>
      <c r="AH7" s="58" t="s">
        <v>351</v>
      </c>
      <c r="AI7" s="58"/>
      <c r="AJ7" s="58"/>
      <c r="AK7" s="58"/>
      <c r="AL7" s="58"/>
      <c r="AM7" s="58"/>
      <c r="AN7" s="58"/>
      <c r="AO7" s="58" t="s">
        <v>352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 t="s">
        <v>215</v>
      </c>
      <c r="BA7" s="58"/>
      <c r="BB7" s="58"/>
      <c r="BC7" s="58"/>
      <c r="BD7" s="58"/>
      <c r="BE7" s="58"/>
      <c r="BF7" s="58"/>
      <c r="BG7" s="58" t="s">
        <v>273</v>
      </c>
      <c r="BH7" s="58"/>
      <c r="BI7" s="58"/>
      <c r="BJ7" s="58"/>
      <c r="BK7" s="58"/>
      <c r="BL7" s="58"/>
      <c r="BM7" s="58" t="s">
        <v>282</v>
      </c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 t="s">
        <v>335</v>
      </c>
      <c r="CA7" s="58"/>
      <c r="CB7" s="58"/>
      <c r="CC7" s="58"/>
      <c r="CD7" s="58"/>
      <c r="CE7" s="58"/>
      <c r="CF7" s="58" t="s">
        <v>353</v>
      </c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 t="s">
        <v>98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 t="s">
        <v>354</v>
      </c>
      <c r="AA8" s="58"/>
      <c r="AB8" s="58"/>
      <c r="AC8" s="58"/>
      <c r="AD8" s="58"/>
      <c r="AE8" s="58"/>
      <c r="AF8" s="58"/>
      <c r="AG8" s="58"/>
      <c r="AH8" s="58" t="s">
        <v>355</v>
      </c>
      <c r="AI8" s="58"/>
      <c r="AJ8" s="58"/>
      <c r="AK8" s="58"/>
      <c r="AL8" s="58"/>
      <c r="AM8" s="58"/>
      <c r="AN8" s="58"/>
      <c r="AO8" s="58" t="s">
        <v>356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 t="s">
        <v>281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 t="s">
        <v>357</v>
      </c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2.7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 t="s">
        <v>358</v>
      </c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 t="s">
        <v>282</v>
      </c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 t="s">
        <v>359</v>
      </c>
      <c r="CG9" s="58"/>
      <c r="CH9" s="58"/>
      <c r="CI9" s="58"/>
      <c r="CJ9" s="58"/>
      <c r="CK9" s="58"/>
      <c r="CL9" s="58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 t="s">
        <v>360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 t="s">
        <v>336</v>
      </c>
      <c r="CG10" s="58"/>
      <c r="CH10" s="58"/>
      <c r="CI10" s="58"/>
      <c r="CJ10" s="58"/>
      <c r="CK10" s="58"/>
      <c r="CL10" s="58"/>
      <c r="CM10" s="59"/>
      <c r="CN10" s="59"/>
      <c r="CO10" s="59"/>
      <c r="CP10" s="59"/>
      <c r="CQ10" s="59"/>
      <c r="CR10" s="59"/>
      <c r="CS10" s="59"/>
      <c r="CT10" s="59"/>
      <c r="CU10" s="59"/>
    </row>
    <row r="11" spans="1:99" ht="13.5" thickBot="1" x14ac:dyDescent="0.25">
      <c r="A11" s="228">
        <v>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2">
        <v>2</v>
      </c>
      <c r="M11" s="222"/>
      <c r="N11" s="222"/>
      <c r="O11" s="222"/>
      <c r="P11" s="222"/>
      <c r="Q11" s="222"/>
      <c r="R11" s="222"/>
      <c r="S11" s="222"/>
      <c r="T11" s="222"/>
      <c r="U11" s="222">
        <v>3</v>
      </c>
      <c r="V11" s="222"/>
      <c r="W11" s="222"/>
      <c r="X11" s="222"/>
      <c r="Y11" s="222"/>
      <c r="Z11" s="222">
        <v>4</v>
      </c>
      <c r="AA11" s="222"/>
      <c r="AB11" s="222"/>
      <c r="AC11" s="222"/>
      <c r="AD11" s="222"/>
      <c r="AE11" s="222"/>
      <c r="AF11" s="222"/>
      <c r="AG11" s="222"/>
      <c r="AH11" s="222">
        <v>5</v>
      </c>
      <c r="AI11" s="222"/>
      <c r="AJ11" s="222"/>
      <c r="AK11" s="222"/>
      <c r="AL11" s="222"/>
      <c r="AM11" s="222"/>
      <c r="AN11" s="222"/>
      <c r="AO11" s="222">
        <v>6</v>
      </c>
      <c r="AP11" s="222"/>
      <c r="AQ11" s="222"/>
      <c r="AR11" s="222"/>
      <c r="AS11" s="222"/>
      <c r="AT11" s="222"/>
      <c r="AU11" s="222"/>
      <c r="AV11" s="222">
        <v>7</v>
      </c>
      <c r="AW11" s="222"/>
      <c r="AX11" s="222"/>
      <c r="AY11" s="222"/>
      <c r="AZ11" s="222">
        <v>8</v>
      </c>
      <c r="BA11" s="222"/>
      <c r="BB11" s="222"/>
      <c r="BC11" s="222"/>
      <c r="BD11" s="222"/>
      <c r="BE11" s="222"/>
      <c r="BF11" s="222"/>
      <c r="BG11" s="222">
        <v>9</v>
      </c>
      <c r="BH11" s="222"/>
      <c r="BI11" s="222"/>
      <c r="BJ11" s="222"/>
      <c r="BK11" s="222"/>
      <c r="BL11" s="222"/>
      <c r="BM11" s="222">
        <v>10</v>
      </c>
      <c r="BN11" s="222"/>
      <c r="BO11" s="222"/>
      <c r="BP11" s="222"/>
      <c r="BQ11" s="222"/>
      <c r="BR11" s="222"/>
      <c r="BS11" s="222">
        <v>11</v>
      </c>
      <c r="BT11" s="222"/>
      <c r="BU11" s="222"/>
      <c r="BV11" s="222"/>
      <c r="BW11" s="222"/>
      <c r="BX11" s="222"/>
      <c r="BY11" s="222"/>
      <c r="BZ11" s="222">
        <v>12</v>
      </c>
      <c r="CA11" s="222"/>
      <c r="CB11" s="222"/>
      <c r="CC11" s="222"/>
      <c r="CD11" s="222"/>
      <c r="CE11" s="222"/>
      <c r="CF11" s="222">
        <v>13</v>
      </c>
      <c r="CG11" s="222"/>
      <c r="CH11" s="222"/>
      <c r="CI11" s="222"/>
      <c r="CJ11" s="222"/>
      <c r="CK11" s="222"/>
      <c r="CL11" s="222"/>
      <c r="CM11" s="223">
        <v>14</v>
      </c>
      <c r="CN11" s="223"/>
      <c r="CO11" s="223"/>
      <c r="CP11" s="223"/>
      <c r="CQ11" s="223"/>
      <c r="CR11" s="223"/>
      <c r="CS11" s="223"/>
      <c r="CT11" s="223"/>
      <c r="CU11" s="223"/>
    </row>
    <row r="12" spans="1:99" ht="15" customHeight="1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227" t="s">
        <v>700</v>
      </c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 t="s">
        <v>703</v>
      </c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40" t="s">
        <v>62</v>
      </c>
      <c r="AW12" s="240"/>
      <c r="AX12" s="240"/>
      <c r="AY12" s="240"/>
      <c r="AZ12" s="52">
        <v>87</v>
      </c>
      <c r="BA12" s="52"/>
      <c r="BB12" s="52"/>
      <c r="BC12" s="52"/>
      <c r="BD12" s="52"/>
      <c r="BE12" s="52"/>
      <c r="BF12" s="52"/>
      <c r="BG12" s="52">
        <v>1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>
        <v>25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257">
        <f>AZ12*BG12*BZ12</f>
        <v>2175</v>
      </c>
      <c r="CN12" s="258"/>
      <c r="CO12" s="258"/>
      <c r="CP12" s="258"/>
      <c r="CQ12" s="258"/>
      <c r="CR12" s="258"/>
      <c r="CS12" s="258"/>
      <c r="CT12" s="258"/>
      <c r="CU12" s="259"/>
    </row>
    <row r="13" spans="1:99" ht="1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220" t="s">
        <v>701</v>
      </c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 t="s">
        <v>704</v>
      </c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39" t="s">
        <v>63</v>
      </c>
      <c r="AW13" s="239"/>
      <c r="AX13" s="239"/>
      <c r="AY13" s="239"/>
      <c r="AZ13" s="42">
        <v>109</v>
      </c>
      <c r="BA13" s="42"/>
      <c r="BB13" s="42"/>
      <c r="BC13" s="42"/>
      <c r="BD13" s="42"/>
      <c r="BE13" s="42"/>
      <c r="BF13" s="42"/>
      <c r="BG13" s="42">
        <v>1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>
        <v>50</v>
      </c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208"/>
      <c r="CM13" s="260">
        <f t="shared" ref="CM13:CM14" si="0">AZ13*BG13*BZ13</f>
        <v>5450</v>
      </c>
      <c r="CN13" s="261"/>
      <c r="CO13" s="261"/>
      <c r="CP13" s="261"/>
      <c r="CQ13" s="261"/>
      <c r="CR13" s="261"/>
      <c r="CS13" s="261"/>
      <c r="CT13" s="261"/>
      <c r="CU13" s="262"/>
    </row>
    <row r="14" spans="1:99" ht="15" customHeight="1" thickBo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220" t="s">
        <v>702</v>
      </c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 t="s">
        <v>705</v>
      </c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39"/>
      <c r="AW14" s="239"/>
      <c r="AX14" s="239"/>
      <c r="AY14" s="239"/>
      <c r="AZ14" s="42">
        <v>106.8</v>
      </c>
      <c r="BA14" s="42"/>
      <c r="BB14" s="42"/>
      <c r="BC14" s="42"/>
      <c r="BD14" s="42"/>
      <c r="BE14" s="42"/>
      <c r="BF14" s="42"/>
      <c r="BG14" s="42">
        <v>1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>
        <v>50</v>
      </c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183">
        <f t="shared" si="0"/>
        <v>5340</v>
      </c>
      <c r="CN14" s="184"/>
      <c r="CO14" s="184"/>
      <c r="CP14" s="184"/>
      <c r="CQ14" s="184"/>
      <c r="CR14" s="184"/>
      <c r="CS14" s="184"/>
      <c r="CT14" s="184"/>
      <c r="CU14" s="185"/>
    </row>
    <row r="15" spans="1:99" ht="15" customHeight="1" thickBo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 t="s">
        <v>40</v>
      </c>
      <c r="L15" s="84" t="s">
        <v>41</v>
      </c>
      <c r="M15" s="84"/>
      <c r="N15" s="84"/>
      <c r="O15" s="84"/>
      <c r="P15" s="84"/>
      <c r="Q15" s="84"/>
      <c r="R15" s="84"/>
      <c r="S15" s="84"/>
      <c r="T15" s="84"/>
      <c r="U15" s="214" t="s">
        <v>41</v>
      </c>
      <c r="V15" s="214"/>
      <c r="W15" s="214"/>
      <c r="X15" s="214"/>
      <c r="Y15" s="214"/>
      <c r="Z15" s="214" t="s">
        <v>41</v>
      </c>
      <c r="AA15" s="214"/>
      <c r="AB15" s="214"/>
      <c r="AC15" s="214"/>
      <c r="AD15" s="214"/>
      <c r="AE15" s="214"/>
      <c r="AF15" s="214"/>
      <c r="AG15" s="214"/>
      <c r="AH15" s="214" t="s">
        <v>41</v>
      </c>
      <c r="AI15" s="214"/>
      <c r="AJ15" s="214"/>
      <c r="AK15" s="214"/>
      <c r="AL15" s="214"/>
      <c r="AM15" s="214"/>
      <c r="AN15" s="214"/>
      <c r="AO15" s="214" t="s">
        <v>41</v>
      </c>
      <c r="AP15" s="214"/>
      <c r="AQ15" s="214"/>
      <c r="AR15" s="214"/>
      <c r="AS15" s="214"/>
      <c r="AT15" s="214"/>
      <c r="AU15" s="214"/>
      <c r="AV15" s="214" t="s">
        <v>41</v>
      </c>
      <c r="AW15" s="214"/>
      <c r="AX15" s="214"/>
      <c r="AY15" s="214"/>
      <c r="AZ15" s="82" t="s">
        <v>41</v>
      </c>
      <c r="BA15" s="82"/>
      <c r="BB15" s="82"/>
      <c r="BC15" s="82"/>
      <c r="BD15" s="82"/>
      <c r="BE15" s="82"/>
      <c r="BF15" s="82"/>
      <c r="BG15" s="82" t="s">
        <v>41</v>
      </c>
      <c r="BH15" s="82"/>
      <c r="BI15" s="82"/>
      <c r="BJ15" s="82"/>
      <c r="BK15" s="82"/>
      <c r="BL15" s="82"/>
      <c r="BM15" s="82" t="s">
        <v>41</v>
      </c>
      <c r="BN15" s="82"/>
      <c r="BO15" s="82"/>
      <c r="BP15" s="82"/>
      <c r="BQ15" s="82"/>
      <c r="BR15" s="82"/>
      <c r="BS15" s="82" t="s">
        <v>41</v>
      </c>
      <c r="BT15" s="82"/>
      <c r="BU15" s="82"/>
      <c r="BV15" s="82"/>
      <c r="BW15" s="82"/>
      <c r="BX15" s="82"/>
      <c r="BY15" s="82"/>
      <c r="BZ15" s="82" t="s">
        <v>41</v>
      </c>
      <c r="CA15" s="82"/>
      <c r="CB15" s="82"/>
      <c r="CC15" s="82"/>
      <c r="CD15" s="82"/>
      <c r="CE15" s="82"/>
      <c r="CF15" s="82" t="s">
        <v>41</v>
      </c>
      <c r="CG15" s="82"/>
      <c r="CH15" s="82"/>
      <c r="CI15" s="82"/>
      <c r="CJ15" s="82"/>
      <c r="CK15" s="82"/>
      <c r="CL15" s="82"/>
      <c r="CM15" s="232">
        <f>SUM(CM12:CM14)</f>
        <v>12965</v>
      </c>
      <c r="CN15" s="233"/>
      <c r="CO15" s="233"/>
      <c r="CP15" s="233"/>
      <c r="CQ15" s="233"/>
      <c r="CR15" s="233"/>
      <c r="CS15" s="233"/>
      <c r="CT15" s="233"/>
      <c r="CU15" s="255"/>
    </row>
    <row r="18" spans="1:99" x14ac:dyDescent="0.2">
      <c r="A18" s="63" t="s">
        <v>260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 t="s">
        <v>20</v>
      </c>
      <c r="M18" s="64"/>
      <c r="N18" s="64"/>
      <c r="O18" s="64"/>
      <c r="P18" s="64" t="s">
        <v>156</v>
      </c>
      <c r="Q18" s="64"/>
      <c r="R18" s="64"/>
      <c r="S18" s="64"/>
      <c r="T18" s="64"/>
      <c r="U18" s="64"/>
      <c r="V18" s="64"/>
      <c r="W18" s="64" t="s">
        <v>338</v>
      </c>
      <c r="X18" s="64"/>
      <c r="Y18" s="64"/>
      <c r="Z18" s="64"/>
      <c r="AA18" s="64"/>
      <c r="AB18" s="64"/>
      <c r="AC18" s="65" t="s">
        <v>211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4" t="s">
        <v>361</v>
      </c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256" t="s">
        <v>266</v>
      </c>
      <c r="CN18" s="256"/>
      <c r="CO18" s="256"/>
      <c r="CP18" s="256"/>
      <c r="CQ18" s="256"/>
      <c r="CR18" s="256"/>
      <c r="CS18" s="256"/>
      <c r="CT18" s="256"/>
      <c r="CU18" s="256"/>
    </row>
    <row r="19" spans="1:99" x14ac:dyDescent="0.2">
      <c r="A19" s="57" t="s">
        <v>342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 t="s">
        <v>22</v>
      </c>
      <c r="M19" s="58"/>
      <c r="N19" s="58"/>
      <c r="O19" s="58"/>
      <c r="P19" s="58" t="s">
        <v>157</v>
      </c>
      <c r="Q19" s="58"/>
      <c r="R19" s="58"/>
      <c r="S19" s="58"/>
      <c r="T19" s="58"/>
      <c r="U19" s="58"/>
      <c r="V19" s="58"/>
      <c r="W19" s="58" t="s">
        <v>345</v>
      </c>
      <c r="X19" s="58"/>
      <c r="Y19" s="58"/>
      <c r="Z19" s="58"/>
      <c r="AA19" s="58"/>
      <c r="AB19" s="58"/>
      <c r="AC19" s="64" t="s">
        <v>362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 t="s">
        <v>363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0" t="s">
        <v>364</v>
      </c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147" t="s">
        <v>365</v>
      </c>
      <c r="CN19" s="147"/>
      <c r="CO19" s="147"/>
      <c r="CP19" s="147"/>
      <c r="CQ19" s="147"/>
      <c r="CR19" s="147"/>
      <c r="CS19" s="147"/>
      <c r="CT19" s="147"/>
      <c r="CU19" s="147"/>
    </row>
    <row r="20" spans="1:99" x14ac:dyDescent="0.2">
      <c r="A20" s="57" t="s">
        <v>243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 t="s">
        <v>273</v>
      </c>
      <c r="Q20" s="58"/>
      <c r="R20" s="58"/>
      <c r="S20" s="58"/>
      <c r="T20" s="58"/>
      <c r="U20" s="58"/>
      <c r="V20" s="58"/>
      <c r="W20" s="58" t="s">
        <v>366</v>
      </c>
      <c r="X20" s="58"/>
      <c r="Y20" s="58"/>
      <c r="Z20" s="58"/>
      <c r="AA20" s="58"/>
      <c r="AB20" s="58"/>
      <c r="AC20" s="91" t="s">
        <v>367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 t="s">
        <v>368</v>
      </c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2" t="s">
        <v>369</v>
      </c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147" t="s">
        <v>370</v>
      </c>
      <c r="CN20" s="147"/>
      <c r="CO20" s="147"/>
      <c r="CP20" s="147"/>
      <c r="CQ20" s="147"/>
      <c r="CR20" s="147"/>
      <c r="CS20" s="147"/>
      <c r="CT20" s="147"/>
      <c r="CU20" s="147"/>
    </row>
    <row r="21" spans="1:99" x14ac:dyDescent="0.2">
      <c r="A21" s="57" t="s">
        <v>98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8"/>
      <c r="N21" s="58"/>
      <c r="O21" s="58"/>
      <c r="P21" s="58" t="s">
        <v>281</v>
      </c>
      <c r="Q21" s="58"/>
      <c r="R21" s="58"/>
      <c r="S21" s="58"/>
      <c r="T21" s="58"/>
      <c r="U21" s="58"/>
      <c r="V21" s="58"/>
      <c r="W21" s="58" t="s">
        <v>371</v>
      </c>
      <c r="X21" s="58"/>
      <c r="Y21" s="58"/>
      <c r="Z21" s="58"/>
      <c r="AA21" s="58"/>
      <c r="AB21" s="58"/>
      <c r="AC21" s="58" t="s">
        <v>295</v>
      </c>
      <c r="AD21" s="58"/>
      <c r="AE21" s="58"/>
      <c r="AF21" s="58"/>
      <c r="AG21" s="58"/>
      <c r="AH21" s="58"/>
      <c r="AI21" s="58" t="s">
        <v>49</v>
      </c>
      <c r="AJ21" s="58"/>
      <c r="AK21" s="58"/>
      <c r="AL21" s="58"/>
      <c r="AM21" s="58"/>
      <c r="AN21" s="58"/>
      <c r="AO21" s="58"/>
      <c r="AP21" s="58"/>
      <c r="AQ21" s="58" t="s">
        <v>295</v>
      </c>
      <c r="AR21" s="58"/>
      <c r="AS21" s="58"/>
      <c r="AT21" s="58"/>
      <c r="AU21" s="58"/>
      <c r="AV21" s="58"/>
      <c r="AW21" s="58" t="s">
        <v>65</v>
      </c>
      <c r="AX21" s="58"/>
      <c r="AY21" s="58"/>
      <c r="AZ21" s="58"/>
      <c r="BA21" s="58"/>
      <c r="BB21" s="58"/>
      <c r="BC21" s="58" t="s">
        <v>49</v>
      </c>
      <c r="BD21" s="58"/>
      <c r="BE21" s="58"/>
      <c r="BF21" s="58"/>
      <c r="BG21" s="58"/>
      <c r="BH21" s="58"/>
      <c r="BI21" s="58"/>
      <c r="BJ21" s="58"/>
      <c r="BK21" s="58" t="s">
        <v>295</v>
      </c>
      <c r="BL21" s="58"/>
      <c r="BM21" s="58"/>
      <c r="BN21" s="58"/>
      <c r="BO21" s="58"/>
      <c r="BP21" s="58"/>
      <c r="BQ21" s="58" t="s">
        <v>49</v>
      </c>
      <c r="BR21" s="58"/>
      <c r="BS21" s="58"/>
      <c r="BT21" s="58"/>
      <c r="BU21" s="58"/>
      <c r="BV21" s="58"/>
      <c r="BW21" s="58"/>
      <c r="BX21" s="58"/>
      <c r="BY21" s="58" t="s">
        <v>295</v>
      </c>
      <c r="BZ21" s="58"/>
      <c r="CA21" s="58"/>
      <c r="CB21" s="58"/>
      <c r="CC21" s="58"/>
      <c r="CD21" s="58"/>
      <c r="CE21" s="58" t="s">
        <v>49</v>
      </c>
      <c r="CF21" s="58"/>
      <c r="CG21" s="58"/>
      <c r="CH21" s="58"/>
      <c r="CI21" s="58"/>
      <c r="CJ21" s="58"/>
      <c r="CK21" s="58"/>
      <c r="CL21" s="58"/>
      <c r="CM21" s="59" t="s">
        <v>232</v>
      </c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8" t="s">
        <v>309</v>
      </c>
      <c r="Q22" s="58"/>
      <c r="R22" s="58"/>
      <c r="S22" s="58"/>
      <c r="T22" s="58"/>
      <c r="U22" s="58"/>
      <c r="V22" s="58"/>
      <c r="W22" s="58" t="s">
        <v>372</v>
      </c>
      <c r="X22" s="58"/>
      <c r="Y22" s="58"/>
      <c r="Z22" s="58"/>
      <c r="AA22" s="58"/>
      <c r="AB22" s="58"/>
      <c r="AC22" s="58" t="s">
        <v>317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 t="s">
        <v>317</v>
      </c>
      <c r="AR22" s="58"/>
      <c r="AS22" s="58"/>
      <c r="AT22" s="58"/>
      <c r="AU22" s="58"/>
      <c r="AV22" s="58"/>
      <c r="AW22" s="58" t="s">
        <v>373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 t="s">
        <v>317</v>
      </c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 t="s">
        <v>317</v>
      </c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9" t="s">
        <v>374</v>
      </c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 t="s">
        <v>314</v>
      </c>
      <c r="Q23" s="58"/>
      <c r="R23" s="58"/>
      <c r="S23" s="58"/>
      <c r="T23" s="58"/>
      <c r="U23" s="58"/>
      <c r="V23" s="58"/>
      <c r="W23" s="58" t="s">
        <v>375</v>
      </c>
      <c r="X23" s="58"/>
      <c r="Y23" s="58"/>
      <c r="Z23" s="58"/>
      <c r="AA23" s="58"/>
      <c r="AB23" s="58"/>
      <c r="AC23" s="58" t="s">
        <v>216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 t="s">
        <v>216</v>
      </c>
      <c r="AR23" s="58"/>
      <c r="AS23" s="58"/>
      <c r="AT23" s="58"/>
      <c r="AU23" s="58"/>
      <c r="AV23" s="58"/>
      <c r="AW23" s="58" t="s">
        <v>376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 t="s">
        <v>216</v>
      </c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 t="s">
        <v>216</v>
      </c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8"/>
      <c r="N24" s="58"/>
      <c r="O24" s="58"/>
      <c r="P24" s="58" t="s">
        <v>298</v>
      </c>
      <c r="Q24" s="58"/>
      <c r="R24" s="58"/>
      <c r="S24" s="58"/>
      <c r="T24" s="58"/>
      <c r="U24" s="58"/>
      <c r="V24" s="58"/>
      <c r="W24" s="58" t="s">
        <v>226</v>
      </c>
      <c r="X24" s="58"/>
      <c r="Y24" s="58"/>
      <c r="Z24" s="58"/>
      <c r="AA24" s="58"/>
      <c r="AB24" s="58"/>
      <c r="AC24" s="58" t="s">
        <v>226</v>
      </c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 t="s">
        <v>226</v>
      </c>
      <c r="AR24" s="58"/>
      <c r="AS24" s="58"/>
      <c r="AT24" s="58"/>
      <c r="AU24" s="58"/>
      <c r="AV24" s="58"/>
      <c r="AW24" s="58" t="s">
        <v>377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 t="s">
        <v>226</v>
      </c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 t="s">
        <v>226</v>
      </c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1:99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8" t="s">
        <v>226</v>
      </c>
      <c r="Q25" s="58"/>
      <c r="R25" s="58"/>
      <c r="S25" s="58"/>
      <c r="T25" s="58"/>
      <c r="U25" s="58"/>
      <c r="V25" s="58"/>
      <c r="W25" s="58" t="s">
        <v>310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 t="s">
        <v>378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9"/>
      <c r="CN25" s="59"/>
      <c r="CO25" s="59"/>
      <c r="CP25" s="59"/>
      <c r="CQ25" s="59"/>
      <c r="CR25" s="59"/>
      <c r="CS25" s="59"/>
      <c r="CT25" s="59"/>
      <c r="CU25" s="59"/>
    </row>
    <row r="26" spans="1:99" x14ac:dyDescent="0.2">
      <c r="A26" s="228">
        <v>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2">
        <v>15</v>
      </c>
      <c r="M26" s="222"/>
      <c r="N26" s="222"/>
      <c r="O26" s="222"/>
      <c r="P26" s="222">
        <v>16</v>
      </c>
      <c r="Q26" s="222"/>
      <c r="R26" s="222"/>
      <c r="S26" s="222"/>
      <c r="T26" s="222"/>
      <c r="U26" s="222"/>
      <c r="V26" s="222"/>
      <c r="W26" s="222">
        <v>17</v>
      </c>
      <c r="X26" s="222"/>
      <c r="Y26" s="222"/>
      <c r="Z26" s="222"/>
      <c r="AA26" s="222"/>
      <c r="AB26" s="222"/>
      <c r="AC26" s="222">
        <v>18</v>
      </c>
      <c r="AD26" s="222"/>
      <c r="AE26" s="222"/>
      <c r="AF26" s="222"/>
      <c r="AG26" s="222"/>
      <c r="AH26" s="222"/>
      <c r="AI26" s="222">
        <v>19</v>
      </c>
      <c r="AJ26" s="222"/>
      <c r="AK26" s="222"/>
      <c r="AL26" s="222"/>
      <c r="AM26" s="222"/>
      <c r="AN26" s="222"/>
      <c r="AO26" s="222"/>
      <c r="AP26" s="222"/>
      <c r="AQ26" s="222">
        <v>20</v>
      </c>
      <c r="AR26" s="222"/>
      <c r="AS26" s="222"/>
      <c r="AT26" s="222"/>
      <c r="AU26" s="222"/>
      <c r="AV26" s="222"/>
      <c r="AW26" s="222">
        <v>21</v>
      </c>
      <c r="AX26" s="222"/>
      <c r="AY26" s="222"/>
      <c r="AZ26" s="222"/>
      <c r="BA26" s="222"/>
      <c r="BB26" s="222"/>
      <c r="BC26" s="222">
        <v>22</v>
      </c>
      <c r="BD26" s="222"/>
      <c r="BE26" s="222"/>
      <c r="BF26" s="222"/>
      <c r="BG26" s="222"/>
      <c r="BH26" s="222"/>
      <c r="BI26" s="222"/>
      <c r="BJ26" s="222"/>
      <c r="BK26" s="222">
        <v>23</v>
      </c>
      <c r="BL26" s="222"/>
      <c r="BM26" s="222"/>
      <c r="BN26" s="222"/>
      <c r="BO26" s="222"/>
      <c r="BP26" s="222"/>
      <c r="BQ26" s="222">
        <v>24</v>
      </c>
      <c r="BR26" s="222"/>
      <c r="BS26" s="222"/>
      <c r="BT26" s="222"/>
      <c r="BU26" s="222"/>
      <c r="BV26" s="222"/>
      <c r="BW26" s="222"/>
      <c r="BX26" s="222"/>
      <c r="BY26" s="222">
        <v>25</v>
      </c>
      <c r="BZ26" s="222"/>
      <c r="CA26" s="222"/>
      <c r="CB26" s="222"/>
      <c r="CC26" s="222"/>
      <c r="CD26" s="222"/>
      <c r="CE26" s="222">
        <v>26</v>
      </c>
      <c r="CF26" s="222"/>
      <c r="CG26" s="222"/>
      <c r="CH26" s="222"/>
      <c r="CI26" s="222"/>
      <c r="CJ26" s="222"/>
      <c r="CK26" s="222"/>
      <c r="CL26" s="222"/>
      <c r="CM26" s="223">
        <v>27</v>
      </c>
      <c r="CN26" s="223"/>
      <c r="CO26" s="223"/>
      <c r="CP26" s="223"/>
      <c r="CQ26" s="223"/>
      <c r="CR26" s="223"/>
      <c r="CS26" s="223"/>
      <c r="CT26" s="223"/>
      <c r="CU26" s="223"/>
    </row>
    <row r="27" spans="1:99" ht="15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240" t="s">
        <v>62</v>
      </c>
      <c r="M27" s="240"/>
      <c r="N27" s="240"/>
      <c r="O27" s="240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27"/>
      <c r="AD27" s="227"/>
      <c r="AE27" s="227"/>
      <c r="AF27" s="227"/>
      <c r="AG27" s="227"/>
      <c r="AH27" s="227"/>
      <c r="AI27" s="52"/>
      <c r="AJ27" s="52"/>
      <c r="AK27" s="52"/>
      <c r="AL27" s="52"/>
      <c r="AM27" s="52"/>
      <c r="AN27" s="52"/>
      <c r="AO27" s="52"/>
      <c r="AP27" s="52"/>
      <c r="AQ27" s="227"/>
      <c r="AR27" s="227"/>
      <c r="AS27" s="227"/>
      <c r="AT27" s="227"/>
      <c r="AU27" s="227"/>
      <c r="AV27" s="227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227"/>
      <c r="BL27" s="227"/>
      <c r="BM27" s="227"/>
      <c r="BN27" s="227"/>
      <c r="BO27" s="227"/>
      <c r="BP27" s="227"/>
      <c r="BQ27" s="52"/>
      <c r="BR27" s="52"/>
      <c r="BS27" s="52"/>
      <c r="BT27" s="52"/>
      <c r="BU27" s="52"/>
      <c r="BV27" s="52"/>
      <c r="BW27" s="52"/>
      <c r="BX27" s="52"/>
      <c r="BY27" s="227"/>
      <c r="BZ27" s="227"/>
      <c r="CA27" s="227"/>
      <c r="CB27" s="227"/>
      <c r="CC27" s="227"/>
      <c r="CD27" s="227"/>
      <c r="CE27" s="52"/>
      <c r="CF27" s="52"/>
      <c r="CG27" s="52"/>
      <c r="CH27" s="52"/>
      <c r="CI27" s="52"/>
      <c r="CJ27" s="52"/>
      <c r="CK27" s="52"/>
      <c r="CL27" s="52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ht="1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239" t="s">
        <v>63</v>
      </c>
      <c r="M28" s="239"/>
      <c r="N28" s="239"/>
      <c r="O28" s="239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20"/>
      <c r="AD28" s="220"/>
      <c r="AE28" s="220"/>
      <c r="AF28" s="220"/>
      <c r="AG28" s="220"/>
      <c r="AH28" s="220"/>
      <c r="AI28" s="42"/>
      <c r="AJ28" s="42"/>
      <c r="AK28" s="42"/>
      <c r="AL28" s="42"/>
      <c r="AM28" s="42"/>
      <c r="AN28" s="42"/>
      <c r="AO28" s="42"/>
      <c r="AP28" s="42"/>
      <c r="AQ28" s="220"/>
      <c r="AR28" s="220"/>
      <c r="AS28" s="220"/>
      <c r="AT28" s="220"/>
      <c r="AU28" s="220"/>
      <c r="AV28" s="220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220"/>
      <c r="BL28" s="220"/>
      <c r="BM28" s="220"/>
      <c r="BN28" s="220"/>
      <c r="BO28" s="220"/>
      <c r="BP28" s="220"/>
      <c r="BQ28" s="42"/>
      <c r="BR28" s="42"/>
      <c r="BS28" s="42"/>
      <c r="BT28" s="42"/>
      <c r="BU28" s="42"/>
      <c r="BV28" s="42"/>
      <c r="BW28" s="42"/>
      <c r="BX28" s="42"/>
      <c r="BY28" s="220"/>
      <c r="BZ28" s="220"/>
      <c r="CA28" s="220"/>
      <c r="CB28" s="220"/>
      <c r="CC28" s="220"/>
      <c r="CD28" s="220"/>
      <c r="CE28" s="42"/>
      <c r="CF28" s="42"/>
      <c r="CG28" s="42"/>
      <c r="CH28" s="42"/>
      <c r="CI28" s="42"/>
      <c r="CJ28" s="42"/>
      <c r="CK28" s="42"/>
      <c r="CL28" s="42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ht="1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239"/>
      <c r="M29" s="239"/>
      <c r="N29" s="239"/>
      <c r="O29" s="239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20"/>
      <c r="AD29" s="220"/>
      <c r="AE29" s="220"/>
      <c r="AF29" s="220"/>
      <c r="AG29" s="220"/>
      <c r="AH29" s="220"/>
      <c r="AI29" s="42"/>
      <c r="AJ29" s="42"/>
      <c r="AK29" s="42"/>
      <c r="AL29" s="42"/>
      <c r="AM29" s="42"/>
      <c r="AN29" s="42"/>
      <c r="AO29" s="42"/>
      <c r="AP29" s="42"/>
      <c r="AQ29" s="220"/>
      <c r="AR29" s="220"/>
      <c r="AS29" s="220"/>
      <c r="AT29" s="220"/>
      <c r="AU29" s="220"/>
      <c r="AV29" s="220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220"/>
      <c r="BL29" s="220"/>
      <c r="BM29" s="220"/>
      <c r="BN29" s="220"/>
      <c r="BO29" s="220"/>
      <c r="BP29" s="220"/>
      <c r="BQ29" s="42"/>
      <c r="BR29" s="42"/>
      <c r="BS29" s="42"/>
      <c r="BT29" s="42"/>
      <c r="BU29" s="42"/>
      <c r="BV29" s="42"/>
      <c r="BW29" s="42"/>
      <c r="BX29" s="42"/>
      <c r="BY29" s="220"/>
      <c r="BZ29" s="220"/>
      <c r="CA29" s="220"/>
      <c r="CB29" s="220"/>
      <c r="CC29" s="220"/>
      <c r="CD29" s="220"/>
      <c r="CE29" s="42"/>
      <c r="CF29" s="42"/>
      <c r="CG29" s="42"/>
      <c r="CH29" s="42"/>
      <c r="CI29" s="42"/>
      <c r="CJ29" s="42"/>
      <c r="CK29" s="42"/>
      <c r="CL29" s="42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0" t="s">
        <v>40</v>
      </c>
      <c r="L30" s="84" t="s">
        <v>41</v>
      </c>
      <c r="M30" s="84"/>
      <c r="N30" s="84"/>
      <c r="O30" s="84"/>
      <c r="P30" s="82" t="s">
        <v>41</v>
      </c>
      <c r="Q30" s="82"/>
      <c r="R30" s="82"/>
      <c r="S30" s="82"/>
      <c r="T30" s="82"/>
      <c r="U30" s="82"/>
      <c r="V30" s="82"/>
      <c r="W30" s="254" t="s">
        <v>41</v>
      </c>
      <c r="X30" s="254"/>
      <c r="Y30" s="254"/>
      <c r="Z30" s="254"/>
      <c r="AA30" s="254"/>
      <c r="AB30" s="254"/>
      <c r="AC30" s="214" t="s">
        <v>41</v>
      </c>
      <c r="AD30" s="214"/>
      <c r="AE30" s="214"/>
      <c r="AF30" s="214"/>
      <c r="AG30" s="214"/>
      <c r="AH30" s="214"/>
      <c r="AI30" s="46"/>
      <c r="AJ30" s="46"/>
      <c r="AK30" s="46"/>
      <c r="AL30" s="46"/>
      <c r="AM30" s="46"/>
      <c r="AN30" s="46"/>
      <c r="AO30" s="46"/>
      <c r="AP30" s="46"/>
      <c r="AQ30" s="214" t="s">
        <v>41</v>
      </c>
      <c r="AR30" s="214"/>
      <c r="AS30" s="214"/>
      <c r="AT30" s="214"/>
      <c r="AU30" s="214"/>
      <c r="AV30" s="214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214" t="s">
        <v>41</v>
      </c>
      <c r="BL30" s="214"/>
      <c r="BM30" s="214"/>
      <c r="BN30" s="214"/>
      <c r="BO30" s="214"/>
      <c r="BP30" s="214"/>
      <c r="BQ30" s="46"/>
      <c r="BR30" s="46"/>
      <c r="BS30" s="46"/>
      <c r="BT30" s="46"/>
      <c r="BU30" s="46"/>
      <c r="BV30" s="46"/>
      <c r="BW30" s="46"/>
      <c r="BX30" s="46"/>
      <c r="BY30" s="214" t="s">
        <v>41</v>
      </c>
      <c r="BZ30" s="214"/>
      <c r="CA30" s="214"/>
      <c r="CB30" s="214"/>
      <c r="CC30" s="214"/>
      <c r="CD30" s="214"/>
      <c r="CE30" s="46"/>
      <c r="CF30" s="46"/>
      <c r="CG30" s="46"/>
      <c r="CH30" s="46"/>
      <c r="CI30" s="46"/>
      <c r="CJ30" s="46"/>
      <c r="CK30" s="46"/>
      <c r="CL30" s="46"/>
      <c r="CM30" s="47"/>
      <c r="CN30" s="47"/>
      <c r="CO30" s="47"/>
      <c r="CP30" s="47"/>
      <c r="CQ30" s="47"/>
      <c r="CR30" s="47"/>
      <c r="CS30" s="47"/>
      <c r="CT30" s="47"/>
      <c r="CU30" s="47"/>
    </row>
  </sheetData>
  <sheetProtection selectLockedCells="1" selectUnlockedCells="1"/>
  <mergeCells count="313">
    <mergeCell ref="CM5:CU5"/>
    <mergeCell ref="A6:K6"/>
    <mergeCell ref="L6:T6"/>
    <mergeCell ref="U6:Y6"/>
    <mergeCell ref="Z6:AG6"/>
    <mergeCell ref="AH6:AN6"/>
    <mergeCell ref="AO6:AU6"/>
    <mergeCell ref="AV6:AY6"/>
    <mergeCell ref="AZ6:BF6"/>
    <mergeCell ref="BG6:BL6"/>
    <mergeCell ref="BM6:BR6"/>
    <mergeCell ref="BS6:BY6"/>
    <mergeCell ref="BZ6:CE6"/>
    <mergeCell ref="CF6:CL6"/>
    <mergeCell ref="CM6:CU6"/>
    <mergeCell ref="A5:K5"/>
    <mergeCell ref="L5:AU5"/>
    <mergeCell ref="AV5:AY5"/>
    <mergeCell ref="AZ5:BF5"/>
    <mergeCell ref="BG5:BL5"/>
    <mergeCell ref="BM5:BR5"/>
    <mergeCell ref="BS5:BY5"/>
    <mergeCell ref="BZ5:CE5"/>
    <mergeCell ref="CF5:CL5"/>
    <mergeCell ref="A7:K7"/>
    <mergeCell ref="L7:T7"/>
    <mergeCell ref="U7:Y7"/>
    <mergeCell ref="Z7:AG7"/>
    <mergeCell ref="AH7:AN7"/>
    <mergeCell ref="AO7:AU7"/>
    <mergeCell ref="AV7:AY7"/>
    <mergeCell ref="AZ7:BF7"/>
    <mergeCell ref="BG7:BL7"/>
    <mergeCell ref="BS9:BY9"/>
    <mergeCell ref="BZ9:CE9"/>
    <mergeCell ref="CF9:CL9"/>
    <mergeCell ref="CM9:CU9"/>
    <mergeCell ref="A8:K8"/>
    <mergeCell ref="L8:T8"/>
    <mergeCell ref="U8:Y8"/>
    <mergeCell ref="Z8:AG8"/>
    <mergeCell ref="AH8:AN8"/>
    <mergeCell ref="AO8:AU8"/>
    <mergeCell ref="AV8:AY8"/>
    <mergeCell ref="AZ8:BF8"/>
    <mergeCell ref="BG8:BL8"/>
    <mergeCell ref="BM7:BR7"/>
    <mergeCell ref="BS7:BY7"/>
    <mergeCell ref="BZ7:CE7"/>
    <mergeCell ref="CF7:CL7"/>
    <mergeCell ref="CM7:CU7"/>
    <mergeCell ref="BM8:BR8"/>
    <mergeCell ref="BS8:BY8"/>
    <mergeCell ref="BZ8:CE8"/>
    <mergeCell ref="CF8:CL8"/>
    <mergeCell ref="CM8:CU8"/>
    <mergeCell ref="BM10:BR10"/>
    <mergeCell ref="BS10:BY10"/>
    <mergeCell ref="BZ10:CE10"/>
    <mergeCell ref="CF10:CL10"/>
    <mergeCell ref="CM10:CU10"/>
    <mergeCell ref="A9:K9"/>
    <mergeCell ref="L9:T9"/>
    <mergeCell ref="U9:Y9"/>
    <mergeCell ref="Z9:AG9"/>
    <mergeCell ref="AH9:AN9"/>
    <mergeCell ref="A10:K10"/>
    <mergeCell ref="L10:T10"/>
    <mergeCell ref="U10:Y10"/>
    <mergeCell ref="Z10:AG10"/>
    <mergeCell ref="AH10:AN10"/>
    <mergeCell ref="AO10:AU10"/>
    <mergeCell ref="AV10:AY10"/>
    <mergeCell ref="AZ10:BF10"/>
    <mergeCell ref="BG10:BL10"/>
    <mergeCell ref="AO9:AU9"/>
    <mergeCell ref="AV9:AY9"/>
    <mergeCell ref="AZ9:BF9"/>
    <mergeCell ref="BG9:BL9"/>
    <mergeCell ref="BM9:BR9"/>
    <mergeCell ref="A11:K11"/>
    <mergeCell ref="L11:T11"/>
    <mergeCell ref="U11:Y11"/>
    <mergeCell ref="Z11:AG11"/>
    <mergeCell ref="AH11:AN11"/>
    <mergeCell ref="AO11:AU11"/>
    <mergeCell ref="AV11:AY11"/>
    <mergeCell ref="AZ11:BF11"/>
    <mergeCell ref="BG11:BL11"/>
    <mergeCell ref="BS13:BY13"/>
    <mergeCell ref="BZ13:CE13"/>
    <mergeCell ref="CF13:CL13"/>
    <mergeCell ref="CM13:CU13"/>
    <mergeCell ref="A12:K12"/>
    <mergeCell ref="L12:T12"/>
    <mergeCell ref="U12:Y12"/>
    <mergeCell ref="Z12:AG12"/>
    <mergeCell ref="AH12:AN12"/>
    <mergeCell ref="AO12:AU12"/>
    <mergeCell ref="AV12:AY12"/>
    <mergeCell ref="AZ12:BF12"/>
    <mergeCell ref="BG12:BL12"/>
    <mergeCell ref="BM11:BR11"/>
    <mergeCell ref="BS11:BY11"/>
    <mergeCell ref="BZ11:CE11"/>
    <mergeCell ref="CF11:CL11"/>
    <mergeCell ref="CM11:CU11"/>
    <mergeCell ref="BM12:BR12"/>
    <mergeCell ref="BS12:BY12"/>
    <mergeCell ref="BZ12:CE12"/>
    <mergeCell ref="CF12:CL12"/>
    <mergeCell ref="CM12:CU12"/>
    <mergeCell ref="BM14:BR14"/>
    <mergeCell ref="BS14:BY14"/>
    <mergeCell ref="BZ14:CE14"/>
    <mergeCell ref="CF14:CL14"/>
    <mergeCell ref="CM14:CU14"/>
    <mergeCell ref="A13:K13"/>
    <mergeCell ref="L13:T13"/>
    <mergeCell ref="U13:Y13"/>
    <mergeCell ref="Z13:AG13"/>
    <mergeCell ref="AH13:AN13"/>
    <mergeCell ref="A14:K14"/>
    <mergeCell ref="L14:T14"/>
    <mergeCell ref="U14:Y14"/>
    <mergeCell ref="Z14:AG14"/>
    <mergeCell ref="AH14:AN14"/>
    <mergeCell ref="AO14:AU14"/>
    <mergeCell ref="AV14:AY14"/>
    <mergeCell ref="AZ14:BF14"/>
    <mergeCell ref="BG14:BL14"/>
    <mergeCell ref="AO13:AU13"/>
    <mergeCell ref="AV13:AY13"/>
    <mergeCell ref="AZ13:BF13"/>
    <mergeCell ref="BG13:BL13"/>
    <mergeCell ref="BM13:BR13"/>
    <mergeCell ref="BS15:BY15"/>
    <mergeCell ref="BZ15:CE15"/>
    <mergeCell ref="CF15:CL15"/>
    <mergeCell ref="CM15:CU15"/>
    <mergeCell ref="A18:K18"/>
    <mergeCell ref="L18:O18"/>
    <mergeCell ref="P18:V18"/>
    <mergeCell ref="W18:AB18"/>
    <mergeCell ref="AC18:BX18"/>
    <mergeCell ref="BY18:CL18"/>
    <mergeCell ref="CM18:CU18"/>
    <mergeCell ref="L15:T15"/>
    <mergeCell ref="U15:Y15"/>
    <mergeCell ref="Z15:AG15"/>
    <mergeCell ref="AH15:AN15"/>
    <mergeCell ref="AO15:AU15"/>
    <mergeCell ref="AV15:AY15"/>
    <mergeCell ref="AZ15:BF15"/>
    <mergeCell ref="BG15:BL15"/>
    <mergeCell ref="BM15:BR15"/>
    <mergeCell ref="A19:K19"/>
    <mergeCell ref="L19:O19"/>
    <mergeCell ref="P19:V19"/>
    <mergeCell ref="W19:AB19"/>
    <mergeCell ref="AC19:AP19"/>
    <mergeCell ref="AQ19:BJ19"/>
    <mergeCell ref="BK19:BX19"/>
    <mergeCell ref="BY19:CL19"/>
    <mergeCell ref="CM19:CU19"/>
    <mergeCell ref="A20:K20"/>
    <mergeCell ref="L20:O20"/>
    <mergeCell ref="P20:V20"/>
    <mergeCell ref="W20:AB20"/>
    <mergeCell ref="AC20:AP20"/>
    <mergeCell ref="AQ20:BJ20"/>
    <mergeCell ref="BK20:BX20"/>
    <mergeCell ref="BY20:CL20"/>
    <mergeCell ref="CM20:CU20"/>
    <mergeCell ref="A21:K21"/>
    <mergeCell ref="L21:O21"/>
    <mergeCell ref="P21:V21"/>
    <mergeCell ref="W21:AB21"/>
    <mergeCell ref="AC21:AH21"/>
    <mergeCell ref="AI21:AP21"/>
    <mergeCell ref="AQ21:AV21"/>
    <mergeCell ref="AW21:BB21"/>
    <mergeCell ref="BC21:BJ21"/>
    <mergeCell ref="BQ23:BX23"/>
    <mergeCell ref="BY23:CD23"/>
    <mergeCell ref="CE23:CL23"/>
    <mergeCell ref="CM23:CU23"/>
    <mergeCell ref="A22:K22"/>
    <mergeCell ref="L22:O22"/>
    <mergeCell ref="P22:V22"/>
    <mergeCell ref="W22:AB22"/>
    <mergeCell ref="AC22:AH22"/>
    <mergeCell ref="AI22:AP22"/>
    <mergeCell ref="AQ22:AV22"/>
    <mergeCell ref="AW22:BB22"/>
    <mergeCell ref="BC22:BJ22"/>
    <mergeCell ref="BK21:BP21"/>
    <mergeCell ref="BQ21:BX21"/>
    <mergeCell ref="BY21:CD21"/>
    <mergeCell ref="CE21:CL21"/>
    <mergeCell ref="CM21:CU21"/>
    <mergeCell ref="BK22:BP22"/>
    <mergeCell ref="BQ22:BX22"/>
    <mergeCell ref="BY22:CD22"/>
    <mergeCell ref="CE22:CL22"/>
    <mergeCell ref="CM22:CU22"/>
    <mergeCell ref="BK24:BP24"/>
    <mergeCell ref="BQ24:BX24"/>
    <mergeCell ref="BY24:CD24"/>
    <mergeCell ref="CE24:CL24"/>
    <mergeCell ref="CM24:CU24"/>
    <mergeCell ref="A23:K23"/>
    <mergeCell ref="L23:O23"/>
    <mergeCell ref="P23:V23"/>
    <mergeCell ref="W23:AB23"/>
    <mergeCell ref="AC23:AH23"/>
    <mergeCell ref="A24:K24"/>
    <mergeCell ref="L24:O24"/>
    <mergeCell ref="P24:V24"/>
    <mergeCell ref="W24:AB24"/>
    <mergeCell ref="AC24:AH24"/>
    <mergeCell ref="AI24:AP24"/>
    <mergeCell ref="AQ24:AV24"/>
    <mergeCell ref="AW24:BB24"/>
    <mergeCell ref="BC24:BJ24"/>
    <mergeCell ref="AI23:AP23"/>
    <mergeCell ref="AQ23:AV23"/>
    <mergeCell ref="AW23:BB23"/>
    <mergeCell ref="BC23:BJ23"/>
    <mergeCell ref="BK23:BP23"/>
    <mergeCell ref="A25:K25"/>
    <mergeCell ref="L25:O25"/>
    <mergeCell ref="P25:V25"/>
    <mergeCell ref="W25:AB25"/>
    <mergeCell ref="AC25:AH25"/>
    <mergeCell ref="AI25:AP25"/>
    <mergeCell ref="AQ25:AV25"/>
    <mergeCell ref="AW25:BB25"/>
    <mergeCell ref="BC25:BJ25"/>
    <mergeCell ref="BQ27:BX27"/>
    <mergeCell ref="BY27:CD27"/>
    <mergeCell ref="CE27:CL27"/>
    <mergeCell ref="CM27:CU27"/>
    <mergeCell ref="A26:K26"/>
    <mergeCell ref="L26:O26"/>
    <mergeCell ref="P26:V26"/>
    <mergeCell ref="W26:AB26"/>
    <mergeCell ref="AC26:AH26"/>
    <mergeCell ref="AI26:AP26"/>
    <mergeCell ref="AQ26:AV26"/>
    <mergeCell ref="AW26:BB26"/>
    <mergeCell ref="BC26:BJ26"/>
    <mergeCell ref="BK25:BP25"/>
    <mergeCell ref="BQ25:BX25"/>
    <mergeCell ref="BY25:CD25"/>
    <mergeCell ref="CE25:CL25"/>
    <mergeCell ref="CM25:CU25"/>
    <mergeCell ref="BK26:BP26"/>
    <mergeCell ref="BQ26:BX26"/>
    <mergeCell ref="BY26:CD26"/>
    <mergeCell ref="CE26:CL26"/>
    <mergeCell ref="CM26:CU26"/>
    <mergeCell ref="BK28:BP28"/>
    <mergeCell ref="BQ28:BX28"/>
    <mergeCell ref="BY28:CD28"/>
    <mergeCell ref="CE28:CL28"/>
    <mergeCell ref="CM28:CU28"/>
    <mergeCell ref="A27:K27"/>
    <mergeCell ref="L27:O27"/>
    <mergeCell ref="P27:V27"/>
    <mergeCell ref="W27:AB27"/>
    <mergeCell ref="AC27:AH27"/>
    <mergeCell ref="A28:K28"/>
    <mergeCell ref="L28:O28"/>
    <mergeCell ref="P28:V28"/>
    <mergeCell ref="W28:AB28"/>
    <mergeCell ref="AC28:AH28"/>
    <mergeCell ref="AI28:AP28"/>
    <mergeCell ref="AQ28:AV28"/>
    <mergeCell ref="AW28:BB28"/>
    <mergeCell ref="BC28:BJ28"/>
    <mergeCell ref="AI27:AP27"/>
    <mergeCell ref="AQ27:AV27"/>
    <mergeCell ref="AW27:BB27"/>
    <mergeCell ref="BC27:BJ27"/>
    <mergeCell ref="BK27:BP27"/>
    <mergeCell ref="L30:O30"/>
    <mergeCell ref="P30:V30"/>
    <mergeCell ref="W30:AB30"/>
    <mergeCell ref="AC30:AH30"/>
    <mergeCell ref="AI30:AP30"/>
    <mergeCell ref="AQ30:AV30"/>
    <mergeCell ref="BQ30:BX30"/>
    <mergeCell ref="A29:K29"/>
    <mergeCell ref="L29:O29"/>
    <mergeCell ref="P29:V29"/>
    <mergeCell ref="W29:AB29"/>
    <mergeCell ref="AC29:AH29"/>
    <mergeCell ref="AI29:AP29"/>
    <mergeCell ref="AW30:BB30"/>
    <mergeCell ref="BC30:BJ30"/>
    <mergeCell ref="AQ29:AV29"/>
    <mergeCell ref="AW29:BB29"/>
    <mergeCell ref="BC29:BJ29"/>
    <mergeCell ref="BY30:CD30"/>
    <mergeCell ref="CE30:CL30"/>
    <mergeCell ref="CM30:CU30"/>
    <mergeCell ref="CE29:CL29"/>
    <mergeCell ref="CM29:CU29"/>
    <mergeCell ref="BQ29:BX29"/>
    <mergeCell ref="BY29:CD29"/>
    <mergeCell ref="BK29:BP29"/>
    <mergeCell ref="BK30:BP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8"/>
  <sheetViews>
    <sheetView zoomScale="120" zoomScaleNormal="120" workbookViewId="0">
      <selection activeCell="AV6" sqref="AV6:AY6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707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3" spans="1:99" x14ac:dyDescent="0.2">
      <c r="A3" s="63" t="s">
        <v>260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41" t="s">
        <v>339</v>
      </c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64" t="s">
        <v>20</v>
      </c>
      <c r="AW3" s="64"/>
      <c r="AX3" s="64"/>
      <c r="AY3" s="64"/>
      <c r="AZ3" s="64" t="s">
        <v>209</v>
      </c>
      <c r="BA3" s="64"/>
      <c r="BB3" s="64"/>
      <c r="BC3" s="64"/>
      <c r="BD3" s="64"/>
      <c r="BE3" s="64"/>
      <c r="BF3" s="64"/>
      <c r="BG3" s="64" t="s">
        <v>156</v>
      </c>
      <c r="BH3" s="64"/>
      <c r="BI3" s="64"/>
      <c r="BJ3" s="64"/>
      <c r="BK3" s="64"/>
      <c r="BL3" s="64"/>
      <c r="BM3" s="64" t="s">
        <v>338</v>
      </c>
      <c r="BN3" s="64"/>
      <c r="BO3" s="64"/>
      <c r="BP3" s="64"/>
      <c r="BQ3" s="64"/>
      <c r="BR3" s="64"/>
      <c r="BS3" s="64" t="s">
        <v>340</v>
      </c>
      <c r="BT3" s="64"/>
      <c r="BU3" s="64"/>
      <c r="BV3" s="64"/>
      <c r="BW3" s="64"/>
      <c r="BX3" s="64"/>
      <c r="BY3" s="64"/>
      <c r="BZ3" s="64" t="s">
        <v>209</v>
      </c>
      <c r="CA3" s="64"/>
      <c r="CB3" s="64"/>
      <c r="CC3" s="64"/>
      <c r="CD3" s="64"/>
      <c r="CE3" s="64"/>
      <c r="CF3" s="64" t="s">
        <v>341</v>
      </c>
      <c r="CG3" s="64"/>
      <c r="CH3" s="64"/>
      <c r="CI3" s="64"/>
      <c r="CJ3" s="64"/>
      <c r="CK3" s="64"/>
      <c r="CL3" s="64"/>
      <c r="CM3" s="60" t="s">
        <v>21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342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 t="s">
        <v>343</v>
      </c>
      <c r="M4" s="58"/>
      <c r="N4" s="58"/>
      <c r="O4" s="58"/>
      <c r="P4" s="58"/>
      <c r="Q4" s="58"/>
      <c r="R4" s="58"/>
      <c r="S4" s="58"/>
      <c r="T4" s="58"/>
      <c r="U4" s="64" t="s">
        <v>295</v>
      </c>
      <c r="V4" s="64"/>
      <c r="W4" s="64"/>
      <c r="X4" s="64"/>
      <c r="Y4" s="64"/>
      <c r="Z4" s="64" t="s">
        <v>344</v>
      </c>
      <c r="AA4" s="64"/>
      <c r="AB4" s="64"/>
      <c r="AC4" s="64"/>
      <c r="AD4" s="64"/>
      <c r="AE4" s="64"/>
      <c r="AF4" s="64"/>
      <c r="AG4" s="64"/>
      <c r="AH4" s="64" t="s">
        <v>337</v>
      </c>
      <c r="AI4" s="64"/>
      <c r="AJ4" s="64"/>
      <c r="AK4" s="64"/>
      <c r="AL4" s="64"/>
      <c r="AM4" s="64"/>
      <c r="AN4" s="64"/>
      <c r="AO4" s="64" t="s">
        <v>337</v>
      </c>
      <c r="AP4" s="64"/>
      <c r="AQ4" s="64"/>
      <c r="AR4" s="64"/>
      <c r="AS4" s="64"/>
      <c r="AT4" s="64"/>
      <c r="AU4" s="64"/>
      <c r="AV4" s="58" t="s">
        <v>22</v>
      </c>
      <c r="AW4" s="58"/>
      <c r="AX4" s="58"/>
      <c r="AY4" s="58"/>
      <c r="AZ4" s="58" t="s">
        <v>217</v>
      </c>
      <c r="BA4" s="58"/>
      <c r="BB4" s="58"/>
      <c r="BC4" s="58"/>
      <c r="BD4" s="58"/>
      <c r="BE4" s="58"/>
      <c r="BF4" s="58"/>
      <c r="BG4" s="58" t="s">
        <v>157</v>
      </c>
      <c r="BH4" s="58"/>
      <c r="BI4" s="58"/>
      <c r="BJ4" s="58"/>
      <c r="BK4" s="58"/>
      <c r="BL4" s="58"/>
      <c r="BM4" s="58" t="s">
        <v>345</v>
      </c>
      <c r="BN4" s="58"/>
      <c r="BO4" s="58"/>
      <c r="BP4" s="58"/>
      <c r="BQ4" s="58"/>
      <c r="BR4" s="58"/>
      <c r="BS4" s="58" t="s">
        <v>346</v>
      </c>
      <c r="BT4" s="58"/>
      <c r="BU4" s="58"/>
      <c r="BV4" s="58"/>
      <c r="BW4" s="58"/>
      <c r="BX4" s="58"/>
      <c r="BY4" s="58"/>
      <c r="BZ4" s="58" t="s">
        <v>217</v>
      </c>
      <c r="CA4" s="58"/>
      <c r="CB4" s="58"/>
      <c r="CC4" s="58"/>
      <c r="CD4" s="58"/>
      <c r="CE4" s="58"/>
      <c r="CF4" s="58" t="s">
        <v>347</v>
      </c>
      <c r="CG4" s="58"/>
      <c r="CH4" s="58"/>
      <c r="CI4" s="58"/>
      <c r="CJ4" s="58"/>
      <c r="CK4" s="58"/>
      <c r="CL4" s="58"/>
      <c r="CM4" s="59" t="s">
        <v>244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243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 t="s">
        <v>348</v>
      </c>
      <c r="M5" s="58"/>
      <c r="N5" s="58"/>
      <c r="O5" s="58"/>
      <c r="P5" s="58"/>
      <c r="Q5" s="58"/>
      <c r="R5" s="58"/>
      <c r="S5" s="58"/>
      <c r="T5" s="58"/>
      <c r="U5" s="58" t="s">
        <v>349</v>
      </c>
      <c r="V5" s="58"/>
      <c r="W5" s="58"/>
      <c r="X5" s="58"/>
      <c r="Y5" s="58"/>
      <c r="Z5" s="58" t="s">
        <v>350</v>
      </c>
      <c r="AA5" s="58"/>
      <c r="AB5" s="58"/>
      <c r="AC5" s="58"/>
      <c r="AD5" s="58"/>
      <c r="AE5" s="58"/>
      <c r="AF5" s="58"/>
      <c r="AG5" s="58"/>
      <c r="AH5" s="58" t="s">
        <v>351</v>
      </c>
      <c r="AI5" s="58"/>
      <c r="AJ5" s="58"/>
      <c r="AK5" s="58"/>
      <c r="AL5" s="58"/>
      <c r="AM5" s="58"/>
      <c r="AN5" s="58"/>
      <c r="AO5" s="58" t="s">
        <v>352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 t="s">
        <v>215</v>
      </c>
      <c r="BA5" s="58"/>
      <c r="BB5" s="58"/>
      <c r="BC5" s="58"/>
      <c r="BD5" s="58"/>
      <c r="BE5" s="58"/>
      <c r="BF5" s="58"/>
      <c r="BG5" s="58" t="s">
        <v>273</v>
      </c>
      <c r="BH5" s="58"/>
      <c r="BI5" s="58"/>
      <c r="BJ5" s="58"/>
      <c r="BK5" s="58"/>
      <c r="BL5" s="58"/>
      <c r="BM5" s="58" t="s">
        <v>282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 t="s">
        <v>335</v>
      </c>
      <c r="CA5" s="58"/>
      <c r="CB5" s="58"/>
      <c r="CC5" s="58"/>
      <c r="CD5" s="58"/>
      <c r="CE5" s="58"/>
      <c r="CF5" s="58" t="s">
        <v>353</v>
      </c>
      <c r="CG5" s="58"/>
      <c r="CH5" s="58"/>
      <c r="CI5" s="58"/>
      <c r="CJ5" s="58"/>
      <c r="CK5" s="58"/>
      <c r="CL5" s="58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 t="s">
        <v>354</v>
      </c>
      <c r="AA6" s="58"/>
      <c r="AB6" s="58"/>
      <c r="AC6" s="58"/>
      <c r="AD6" s="58"/>
      <c r="AE6" s="58"/>
      <c r="AF6" s="58"/>
      <c r="AG6" s="58"/>
      <c r="AH6" s="58" t="s">
        <v>355</v>
      </c>
      <c r="AI6" s="58"/>
      <c r="AJ6" s="58"/>
      <c r="AK6" s="58"/>
      <c r="AL6" s="58"/>
      <c r="AM6" s="58"/>
      <c r="AN6" s="58"/>
      <c r="AO6" s="58" t="s">
        <v>356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 t="s">
        <v>281</v>
      </c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 t="s">
        <v>357</v>
      </c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 t="s">
        <v>358</v>
      </c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 t="s">
        <v>282</v>
      </c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 t="s">
        <v>359</v>
      </c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 t="s">
        <v>360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 t="s">
        <v>336</v>
      </c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3.5" thickBot="1" x14ac:dyDescent="0.25">
      <c r="A9" s="228">
        <v>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2">
        <v>2</v>
      </c>
      <c r="M9" s="222"/>
      <c r="N9" s="222"/>
      <c r="O9" s="222"/>
      <c r="P9" s="222"/>
      <c r="Q9" s="222"/>
      <c r="R9" s="222"/>
      <c r="S9" s="222"/>
      <c r="T9" s="222"/>
      <c r="U9" s="222">
        <v>3</v>
      </c>
      <c r="V9" s="222"/>
      <c r="W9" s="222"/>
      <c r="X9" s="222"/>
      <c r="Y9" s="222"/>
      <c r="Z9" s="222">
        <v>4</v>
      </c>
      <c r="AA9" s="222"/>
      <c r="AB9" s="222"/>
      <c r="AC9" s="222"/>
      <c r="AD9" s="222"/>
      <c r="AE9" s="222"/>
      <c r="AF9" s="222"/>
      <c r="AG9" s="222"/>
      <c r="AH9" s="222">
        <v>5</v>
      </c>
      <c r="AI9" s="222"/>
      <c r="AJ9" s="222"/>
      <c r="AK9" s="222"/>
      <c r="AL9" s="222"/>
      <c r="AM9" s="222"/>
      <c r="AN9" s="222"/>
      <c r="AO9" s="222">
        <v>6</v>
      </c>
      <c r="AP9" s="222"/>
      <c r="AQ9" s="222"/>
      <c r="AR9" s="222"/>
      <c r="AS9" s="222"/>
      <c r="AT9" s="222"/>
      <c r="AU9" s="222"/>
      <c r="AV9" s="222">
        <v>7</v>
      </c>
      <c r="AW9" s="222"/>
      <c r="AX9" s="222"/>
      <c r="AY9" s="222"/>
      <c r="AZ9" s="222">
        <v>8</v>
      </c>
      <c r="BA9" s="222"/>
      <c r="BB9" s="222"/>
      <c r="BC9" s="222"/>
      <c r="BD9" s="222"/>
      <c r="BE9" s="222"/>
      <c r="BF9" s="222"/>
      <c r="BG9" s="222">
        <v>9</v>
      </c>
      <c r="BH9" s="222"/>
      <c r="BI9" s="222"/>
      <c r="BJ9" s="222"/>
      <c r="BK9" s="222"/>
      <c r="BL9" s="222"/>
      <c r="BM9" s="222">
        <v>10</v>
      </c>
      <c r="BN9" s="222"/>
      <c r="BO9" s="222"/>
      <c r="BP9" s="222"/>
      <c r="BQ9" s="222"/>
      <c r="BR9" s="222"/>
      <c r="BS9" s="222">
        <v>11</v>
      </c>
      <c r="BT9" s="222"/>
      <c r="BU9" s="222"/>
      <c r="BV9" s="222"/>
      <c r="BW9" s="222"/>
      <c r="BX9" s="222"/>
      <c r="BY9" s="222"/>
      <c r="BZ9" s="222">
        <v>12</v>
      </c>
      <c r="CA9" s="222"/>
      <c r="CB9" s="222"/>
      <c r="CC9" s="222"/>
      <c r="CD9" s="222"/>
      <c r="CE9" s="222"/>
      <c r="CF9" s="222">
        <v>13</v>
      </c>
      <c r="CG9" s="222"/>
      <c r="CH9" s="222"/>
      <c r="CI9" s="222"/>
      <c r="CJ9" s="222"/>
      <c r="CK9" s="222"/>
      <c r="CL9" s="222"/>
      <c r="CM9" s="223">
        <v>14</v>
      </c>
      <c r="CN9" s="223"/>
      <c r="CO9" s="223"/>
      <c r="CP9" s="223"/>
      <c r="CQ9" s="223"/>
      <c r="CR9" s="223"/>
      <c r="CS9" s="223"/>
      <c r="CT9" s="223"/>
      <c r="CU9" s="223"/>
    </row>
    <row r="10" spans="1:99" ht="15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227" t="s">
        <v>700</v>
      </c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 t="s">
        <v>703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40" t="s">
        <v>62</v>
      </c>
      <c r="AW10" s="240"/>
      <c r="AX10" s="240"/>
      <c r="AY10" s="240"/>
      <c r="AZ10" s="52">
        <v>87</v>
      </c>
      <c r="BA10" s="52"/>
      <c r="BB10" s="52"/>
      <c r="BC10" s="52"/>
      <c r="BD10" s="52"/>
      <c r="BE10" s="52"/>
      <c r="BF10" s="52"/>
      <c r="BG10" s="52">
        <v>1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>
        <v>25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257">
        <f>AZ10*BG10*BZ10</f>
        <v>2175</v>
      </c>
      <c r="CN10" s="258"/>
      <c r="CO10" s="258"/>
      <c r="CP10" s="258"/>
      <c r="CQ10" s="258"/>
      <c r="CR10" s="258"/>
      <c r="CS10" s="258"/>
      <c r="CT10" s="258"/>
      <c r="CU10" s="259"/>
    </row>
    <row r="11" spans="1:99" ht="1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220" t="s">
        <v>701</v>
      </c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 t="s">
        <v>704</v>
      </c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39" t="s">
        <v>63</v>
      </c>
      <c r="AW11" s="239"/>
      <c r="AX11" s="239"/>
      <c r="AY11" s="239"/>
      <c r="AZ11" s="42">
        <v>109</v>
      </c>
      <c r="BA11" s="42"/>
      <c r="BB11" s="42"/>
      <c r="BC11" s="42"/>
      <c r="BD11" s="42"/>
      <c r="BE11" s="42"/>
      <c r="BF11" s="42"/>
      <c r="BG11" s="42">
        <v>1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>
        <v>50</v>
      </c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208"/>
      <c r="CM11" s="260">
        <f t="shared" ref="CM11:CM12" si="0">AZ11*BG11*BZ11</f>
        <v>5450</v>
      </c>
      <c r="CN11" s="261"/>
      <c r="CO11" s="261"/>
      <c r="CP11" s="261"/>
      <c r="CQ11" s="261"/>
      <c r="CR11" s="261"/>
      <c r="CS11" s="261"/>
      <c r="CT11" s="261"/>
      <c r="CU11" s="262"/>
    </row>
    <row r="12" spans="1:99" ht="15" customHeight="1" thickBo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220" t="s">
        <v>702</v>
      </c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 t="s">
        <v>705</v>
      </c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39"/>
      <c r="AW12" s="239"/>
      <c r="AX12" s="239"/>
      <c r="AY12" s="239"/>
      <c r="AZ12" s="42">
        <v>106.8</v>
      </c>
      <c r="BA12" s="42"/>
      <c r="BB12" s="42"/>
      <c r="BC12" s="42"/>
      <c r="BD12" s="42"/>
      <c r="BE12" s="42"/>
      <c r="BF12" s="42"/>
      <c r="BG12" s="42">
        <v>1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>
        <v>50</v>
      </c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183">
        <f t="shared" si="0"/>
        <v>5340</v>
      </c>
      <c r="CN12" s="184"/>
      <c r="CO12" s="184"/>
      <c r="CP12" s="184"/>
      <c r="CQ12" s="184"/>
      <c r="CR12" s="184"/>
      <c r="CS12" s="184"/>
      <c r="CT12" s="184"/>
      <c r="CU12" s="185"/>
    </row>
    <row r="13" spans="1:99" ht="15" customHeight="1" thickBo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" t="s">
        <v>40</v>
      </c>
      <c r="L13" s="84" t="s">
        <v>41</v>
      </c>
      <c r="M13" s="84"/>
      <c r="N13" s="84"/>
      <c r="O13" s="84"/>
      <c r="P13" s="84"/>
      <c r="Q13" s="84"/>
      <c r="R13" s="84"/>
      <c r="S13" s="84"/>
      <c r="T13" s="84"/>
      <c r="U13" s="214" t="s">
        <v>41</v>
      </c>
      <c r="V13" s="214"/>
      <c r="W13" s="214"/>
      <c r="X13" s="214"/>
      <c r="Y13" s="214"/>
      <c r="Z13" s="214" t="s">
        <v>41</v>
      </c>
      <c r="AA13" s="214"/>
      <c r="AB13" s="214"/>
      <c r="AC13" s="214"/>
      <c r="AD13" s="214"/>
      <c r="AE13" s="214"/>
      <c r="AF13" s="214"/>
      <c r="AG13" s="214"/>
      <c r="AH13" s="214" t="s">
        <v>41</v>
      </c>
      <c r="AI13" s="214"/>
      <c r="AJ13" s="214"/>
      <c r="AK13" s="214"/>
      <c r="AL13" s="214"/>
      <c r="AM13" s="214"/>
      <c r="AN13" s="214"/>
      <c r="AO13" s="214" t="s">
        <v>41</v>
      </c>
      <c r="AP13" s="214"/>
      <c r="AQ13" s="214"/>
      <c r="AR13" s="214"/>
      <c r="AS13" s="214"/>
      <c r="AT13" s="214"/>
      <c r="AU13" s="214"/>
      <c r="AV13" s="214" t="s">
        <v>41</v>
      </c>
      <c r="AW13" s="214"/>
      <c r="AX13" s="214"/>
      <c r="AY13" s="214"/>
      <c r="AZ13" s="82" t="s">
        <v>41</v>
      </c>
      <c r="BA13" s="82"/>
      <c r="BB13" s="82"/>
      <c r="BC13" s="82"/>
      <c r="BD13" s="82"/>
      <c r="BE13" s="82"/>
      <c r="BF13" s="82"/>
      <c r="BG13" s="82" t="s">
        <v>41</v>
      </c>
      <c r="BH13" s="82"/>
      <c r="BI13" s="82"/>
      <c r="BJ13" s="82"/>
      <c r="BK13" s="82"/>
      <c r="BL13" s="82"/>
      <c r="BM13" s="82" t="s">
        <v>41</v>
      </c>
      <c r="BN13" s="82"/>
      <c r="BO13" s="82"/>
      <c r="BP13" s="82"/>
      <c r="BQ13" s="82"/>
      <c r="BR13" s="82"/>
      <c r="BS13" s="82" t="s">
        <v>41</v>
      </c>
      <c r="BT13" s="82"/>
      <c r="BU13" s="82"/>
      <c r="BV13" s="82"/>
      <c r="BW13" s="82"/>
      <c r="BX13" s="82"/>
      <c r="BY13" s="82"/>
      <c r="BZ13" s="82" t="s">
        <v>41</v>
      </c>
      <c r="CA13" s="82"/>
      <c r="CB13" s="82"/>
      <c r="CC13" s="82"/>
      <c r="CD13" s="82"/>
      <c r="CE13" s="82"/>
      <c r="CF13" s="82" t="s">
        <v>41</v>
      </c>
      <c r="CG13" s="82"/>
      <c r="CH13" s="82"/>
      <c r="CI13" s="82"/>
      <c r="CJ13" s="82"/>
      <c r="CK13" s="82"/>
      <c r="CL13" s="82"/>
      <c r="CM13" s="232">
        <f>SUM(CM10:CM12)</f>
        <v>12965</v>
      </c>
      <c r="CN13" s="233"/>
      <c r="CO13" s="233"/>
      <c r="CP13" s="233"/>
      <c r="CQ13" s="233"/>
      <c r="CR13" s="233"/>
      <c r="CS13" s="233"/>
      <c r="CT13" s="233"/>
      <c r="CU13" s="255"/>
    </row>
    <row r="16" spans="1:99" x14ac:dyDescent="0.2">
      <c r="A16" s="63" t="s">
        <v>260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 t="s">
        <v>20</v>
      </c>
      <c r="M16" s="64"/>
      <c r="N16" s="64"/>
      <c r="O16" s="64"/>
      <c r="P16" s="64" t="s">
        <v>156</v>
      </c>
      <c r="Q16" s="64"/>
      <c r="R16" s="64"/>
      <c r="S16" s="64"/>
      <c r="T16" s="64"/>
      <c r="U16" s="64"/>
      <c r="V16" s="64"/>
      <c r="W16" s="64" t="s">
        <v>338</v>
      </c>
      <c r="X16" s="64"/>
      <c r="Y16" s="64"/>
      <c r="Z16" s="64"/>
      <c r="AA16" s="64"/>
      <c r="AB16" s="64"/>
      <c r="AC16" s="65" t="s">
        <v>211</v>
      </c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4" t="s">
        <v>361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256" t="s">
        <v>266</v>
      </c>
      <c r="CN16" s="256"/>
      <c r="CO16" s="256"/>
      <c r="CP16" s="256"/>
      <c r="CQ16" s="256"/>
      <c r="CR16" s="256"/>
      <c r="CS16" s="256"/>
      <c r="CT16" s="256"/>
      <c r="CU16" s="256"/>
    </row>
    <row r="17" spans="1:99" x14ac:dyDescent="0.2">
      <c r="A17" s="57" t="s">
        <v>342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 t="s">
        <v>22</v>
      </c>
      <c r="M17" s="58"/>
      <c r="N17" s="58"/>
      <c r="O17" s="58"/>
      <c r="P17" s="58" t="s">
        <v>157</v>
      </c>
      <c r="Q17" s="58"/>
      <c r="R17" s="58"/>
      <c r="S17" s="58"/>
      <c r="T17" s="58"/>
      <c r="U17" s="58"/>
      <c r="V17" s="58"/>
      <c r="W17" s="58" t="s">
        <v>345</v>
      </c>
      <c r="X17" s="58"/>
      <c r="Y17" s="58"/>
      <c r="Z17" s="58"/>
      <c r="AA17" s="58"/>
      <c r="AB17" s="58"/>
      <c r="AC17" s="64" t="s">
        <v>362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 t="s">
        <v>363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0" t="s">
        <v>364</v>
      </c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147" t="s">
        <v>365</v>
      </c>
      <c r="CN17" s="147"/>
      <c r="CO17" s="147"/>
      <c r="CP17" s="147"/>
      <c r="CQ17" s="147"/>
      <c r="CR17" s="147"/>
      <c r="CS17" s="147"/>
      <c r="CT17" s="147"/>
      <c r="CU17" s="147"/>
    </row>
    <row r="18" spans="1:99" x14ac:dyDescent="0.2">
      <c r="A18" s="57" t="s">
        <v>243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58"/>
      <c r="N18" s="58"/>
      <c r="O18" s="58"/>
      <c r="P18" s="58" t="s">
        <v>273</v>
      </c>
      <c r="Q18" s="58"/>
      <c r="R18" s="58"/>
      <c r="S18" s="58"/>
      <c r="T18" s="58"/>
      <c r="U18" s="58"/>
      <c r="V18" s="58"/>
      <c r="W18" s="58" t="s">
        <v>366</v>
      </c>
      <c r="X18" s="58"/>
      <c r="Y18" s="58"/>
      <c r="Z18" s="58"/>
      <c r="AA18" s="58"/>
      <c r="AB18" s="58"/>
      <c r="AC18" s="91" t="s">
        <v>367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 t="s">
        <v>368</v>
      </c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 t="s">
        <v>369</v>
      </c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147" t="s">
        <v>370</v>
      </c>
      <c r="CN18" s="147"/>
      <c r="CO18" s="147"/>
      <c r="CP18" s="147"/>
      <c r="CQ18" s="147"/>
      <c r="CR18" s="147"/>
      <c r="CS18" s="147"/>
      <c r="CT18" s="147"/>
      <c r="CU18" s="147"/>
    </row>
    <row r="19" spans="1:99" x14ac:dyDescent="0.2">
      <c r="A19" s="57" t="s">
        <v>98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  <c r="P19" s="58" t="s">
        <v>281</v>
      </c>
      <c r="Q19" s="58"/>
      <c r="R19" s="58"/>
      <c r="S19" s="58"/>
      <c r="T19" s="58"/>
      <c r="U19" s="58"/>
      <c r="V19" s="58"/>
      <c r="W19" s="58" t="s">
        <v>371</v>
      </c>
      <c r="X19" s="58"/>
      <c r="Y19" s="58"/>
      <c r="Z19" s="58"/>
      <c r="AA19" s="58"/>
      <c r="AB19" s="58"/>
      <c r="AC19" s="58" t="s">
        <v>295</v>
      </c>
      <c r="AD19" s="58"/>
      <c r="AE19" s="58"/>
      <c r="AF19" s="58"/>
      <c r="AG19" s="58"/>
      <c r="AH19" s="58"/>
      <c r="AI19" s="58" t="s">
        <v>49</v>
      </c>
      <c r="AJ19" s="58"/>
      <c r="AK19" s="58"/>
      <c r="AL19" s="58"/>
      <c r="AM19" s="58"/>
      <c r="AN19" s="58"/>
      <c r="AO19" s="58"/>
      <c r="AP19" s="58"/>
      <c r="AQ19" s="58" t="s">
        <v>295</v>
      </c>
      <c r="AR19" s="58"/>
      <c r="AS19" s="58"/>
      <c r="AT19" s="58"/>
      <c r="AU19" s="58"/>
      <c r="AV19" s="58"/>
      <c r="AW19" s="58" t="s">
        <v>65</v>
      </c>
      <c r="AX19" s="58"/>
      <c r="AY19" s="58"/>
      <c r="AZ19" s="58"/>
      <c r="BA19" s="58"/>
      <c r="BB19" s="58"/>
      <c r="BC19" s="58" t="s">
        <v>49</v>
      </c>
      <c r="BD19" s="58"/>
      <c r="BE19" s="58"/>
      <c r="BF19" s="58"/>
      <c r="BG19" s="58"/>
      <c r="BH19" s="58"/>
      <c r="BI19" s="58"/>
      <c r="BJ19" s="58"/>
      <c r="BK19" s="58" t="s">
        <v>295</v>
      </c>
      <c r="BL19" s="58"/>
      <c r="BM19" s="58"/>
      <c r="BN19" s="58"/>
      <c r="BO19" s="58"/>
      <c r="BP19" s="58"/>
      <c r="BQ19" s="58" t="s">
        <v>49</v>
      </c>
      <c r="BR19" s="58"/>
      <c r="BS19" s="58"/>
      <c r="BT19" s="58"/>
      <c r="BU19" s="58"/>
      <c r="BV19" s="58"/>
      <c r="BW19" s="58"/>
      <c r="BX19" s="58"/>
      <c r="BY19" s="58" t="s">
        <v>295</v>
      </c>
      <c r="BZ19" s="58"/>
      <c r="CA19" s="58"/>
      <c r="CB19" s="58"/>
      <c r="CC19" s="58"/>
      <c r="CD19" s="58"/>
      <c r="CE19" s="58" t="s">
        <v>49</v>
      </c>
      <c r="CF19" s="58"/>
      <c r="CG19" s="58"/>
      <c r="CH19" s="58"/>
      <c r="CI19" s="58"/>
      <c r="CJ19" s="58"/>
      <c r="CK19" s="58"/>
      <c r="CL19" s="58"/>
      <c r="CM19" s="59" t="s">
        <v>232</v>
      </c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 t="s">
        <v>309</v>
      </c>
      <c r="Q20" s="58"/>
      <c r="R20" s="58"/>
      <c r="S20" s="58"/>
      <c r="T20" s="58"/>
      <c r="U20" s="58"/>
      <c r="V20" s="58"/>
      <c r="W20" s="58" t="s">
        <v>372</v>
      </c>
      <c r="X20" s="58"/>
      <c r="Y20" s="58"/>
      <c r="Z20" s="58"/>
      <c r="AA20" s="58"/>
      <c r="AB20" s="58"/>
      <c r="AC20" s="58" t="s">
        <v>317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 t="s">
        <v>317</v>
      </c>
      <c r="AR20" s="58"/>
      <c r="AS20" s="58"/>
      <c r="AT20" s="58"/>
      <c r="AU20" s="58"/>
      <c r="AV20" s="58"/>
      <c r="AW20" s="58" t="s">
        <v>373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 t="s">
        <v>317</v>
      </c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 t="s">
        <v>317</v>
      </c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9" t="s">
        <v>374</v>
      </c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8"/>
      <c r="N21" s="58"/>
      <c r="O21" s="58"/>
      <c r="P21" s="58" t="s">
        <v>314</v>
      </c>
      <c r="Q21" s="58"/>
      <c r="R21" s="58"/>
      <c r="S21" s="58"/>
      <c r="T21" s="58"/>
      <c r="U21" s="58"/>
      <c r="V21" s="58"/>
      <c r="W21" s="58" t="s">
        <v>375</v>
      </c>
      <c r="X21" s="58"/>
      <c r="Y21" s="58"/>
      <c r="Z21" s="58"/>
      <c r="AA21" s="58"/>
      <c r="AB21" s="58"/>
      <c r="AC21" s="58" t="s">
        <v>216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 t="s">
        <v>216</v>
      </c>
      <c r="AR21" s="58"/>
      <c r="AS21" s="58"/>
      <c r="AT21" s="58"/>
      <c r="AU21" s="58"/>
      <c r="AV21" s="58"/>
      <c r="AW21" s="58" t="s">
        <v>376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 t="s">
        <v>216</v>
      </c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 t="s">
        <v>216</v>
      </c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8" t="s">
        <v>298</v>
      </c>
      <c r="Q22" s="58"/>
      <c r="R22" s="58"/>
      <c r="S22" s="58"/>
      <c r="T22" s="58"/>
      <c r="U22" s="58"/>
      <c r="V22" s="58"/>
      <c r="W22" s="58" t="s">
        <v>226</v>
      </c>
      <c r="X22" s="58"/>
      <c r="Y22" s="58"/>
      <c r="Z22" s="58"/>
      <c r="AA22" s="58"/>
      <c r="AB22" s="58"/>
      <c r="AC22" s="58" t="s">
        <v>226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 t="s">
        <v>226</v>
      </c>
      <c r="AR22" s="58"/>
      <c r="AS22" s="58"/>
      <c r="AT22" s="58"/>
      <c r="AU22" s="58"/>
      <c r="AV22" s="58"/>
      <c r="AW22" s="58" t="s">
        <v>377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 t="s">
        <v>226</v>
      </c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 t="s">
        <v>226</v>
      </c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 t="s">
        <v>226</v>
      </c>
      <c r="Q23" s="58"/>
      <c r="R23" s="58"/>
      <c r="S23" s="58"/>
      <c r="T23" s="58"/>
      <c r="U23" s="58"/>
      <c r="V23" s="58"/>
      <c r="W23" s="58" t="s">
        <v>310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 t="s">
        <v>378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228">
        <v>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2">
        <v>15</v>
      </c>
      <c r="M24" s="222"/>
      <c r="N24" s="222"/>
      <c r="O24" s="222"/>
      <c r="P24" s="222">
        <v>16</v>
      </c>
      <c r="Q24" s="222"/>
      <c r="R24" s="222"/>
      <c r="S24" s="222"/>
      <c r="T24" s="222"/>
      <c r="U24" s="222"/>
      <c r="V24" s="222"/>
      <c r="W24" s="222">
        <v>17</v>
      </c>
      <c r="X24" s="222"/>
      <c r="Y24" s="222"/>
      <c r="Z24" s="222"/>
      <c r="AA24" s="222"/>
      <c r="AB24" s="222"/>
      <c r="AC24" s="222">
        <v>18</v>
      </c>
      <c r="AD24" s="222"/>
      <c r="AE24" s="222"/>
      <c r="AF24" s="222"/>
      <c r="AG24" s="222"/>
      <c r="AH24" s="222"/>
      <c r="AI24" s="222">
        <v>19</v>
      </c>
      <c r="AJ24" s="222"/>
      <c r="AK24" s="222"/>
      <c r="AL24" s="222"/>
      <c r="AM24" s="222"/>
      <c r="AN24" s="222"/>
      <c r="AO24" s="222"/>
      <c r="AP24" s="222"/>
      <c r="AQ24" s="222">
        <v>20</v>
      </c>
      <c r="AR24" s="222"/>
      <c r="AS24" s="222"/>
      <c r="AT24" s="222"/>
      <c r="AU24" s="222"/>
      <c r="AV24" s="222"/>
      <c r="AW24" s="222">
        <v>21</v>
      </c>
      <c r="AX24" s="222"/>
      <c r="AY24" s="222"/>
      <c r="AZ24" s="222"/>
      <c r="BA24" s="222"/>
      <c r="BB24" s="222"/>
      <c r="BC24" s="222">
        <v>22</v>
      </c>
      <c r="BD24" s="222"/>
      <c r="BE24" s="222"/>
      <c r="BF24" s="222"/>
      <c r="BG24" s="222"/>
      <c r="BH24" s="222"/>
      <c r="BI24" s="222"/>
      <c r="BJ24" s="222"/>
      <c r="BK24" s="222">
        <v>23</v>
      </c>
      <c r="BL24" s="222"/>
      <c r="BM24" s="222"/>
      <c r="BN24" s="222"/>
      <c r="BO24" s="222"/>
      <c r="BP24" s="222"/>
      <c r="BQ24" s="222">
        <v>24</v>
      </c>
      <c r="BR24" s="222"/>
      <c r="BS24" s="222"/>
      <c r="BT24" s="222"/>
      <c r="BU24" s="222"/>
      <c r="BV24" s="222"/>
      <c r="BW24" s="222"/>
      <c r="BX24" s="222"/>
      <c r="BY24" s="222">
        <v>25</v>
      </c>
      <c r="BZ24" s="222"/>
      <c r="CA24" s="222"/>
      <c r="CB24" s="222"/>
      <c r="CC24" s="222"/>
      <c r="CD24" s="222"/>
      <c r="CE24" s="222">
        <v>26</v>
      </c>
      <c r="CF24" s="222"/>
      <c r="CG24" s="222"/>
      <c r="CH24" s="222"/>
      <c r="CI24" s="222"/>
      <c r="CJ24" s="222"/>
      <c r="CK24" s="222"/>
      <c r="CL24" s="222"/>
      <c r="CM24" s="223">
        <v>27</v>
      </c>
      <c r="CN24" s="223"/>
      <c r="CO24" s="223"/>
      <c r="CP24" s="223"/>
      <c r="CQ24" s="223"/>
      <c r="CR24" s="223"/>
      <c r="CS24" s="223"/>
      <c r="CT24" s="223"/>
      <c r="CU24" s="223"/>
    </row>
    <row r="25" spans="1:99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240" t="s">
        <v>62</v>
      </c>
      <c r="M25" s="240"/>
      <c r="N25" s="240"/>
      <c r="O25" s="240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27"/>
      <c r="AD25" s="227"/>
      <c r="AE25" s="227"/>
      <c r="AF25" s="227"/>
      <c r="AG25" s="227"/>
      <c r="AH25" s="227"/>
      <c r="AI25" s="52"/>
      <c r="AJ25" s="52"/>
      <c r="AK25" s="52"/>
      <c r="AL25" s="52"/>
      <c r="AM25" s="52"/>
      <c r="AN25" s="52"/>
      <c r="AO25" s="52"/>
      <c r="AP25" s="52"/>
      <c r="AQ25" s="227"/>
      <c r="AR25" s="227"/>
      <c r="AS25" s="227"/>
      <c r="AT25" s="227"/>
      <c r="AU25" s="227"/>
      <c r="AV25" s="227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227"/>
      <c r="BL25" s="227"/>
      <c r="BM25" s="227"/>
      <c r="BN25" s="227"/>
      <c r="BO25" s="227"/>
      <c r="BP25" s="227"/>
      <c r="BQ25" s="52"/>
      <c r="BR25" s="52"/>
      <c r="BS25" s="52"/>
      <c r="BT25" s="52"/>
      <c r="BU25" s="52"/>
      <c r="BV25" s="52"/>
      <c r="BW25" s="52"/>
      <c r="BX25" s="52"/>
      <c r="BY25" s="227"/>
      <c r="BZ25" s="227"/>
      <c r="CA25" s="227"/>
      <c r="CB25" s="227"/>
      <c r="CC25" s="227"/>
      <c r="CD25" s="227"/>
      <c r="CE25" s="52"/>
      <c r="CF25" s="52"/>
      <c r="CG25" s="52"/>
      <c r="CH25" s="52"/>
      <c r="CI25" s="52"/>
      <c r="CJ25" s="52"/>
      <c r="CK25" s="52"/>
      <c r="CL25" s="52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ht="1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239" t="s">
        <v>63</v>
      </c>
      <c r="M26" s="239"/>
      <c r="N26" s="239"/>
      <c r="O26" s="239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20"/>
      <c r="AD26" s="220"/>
      <c r="AE26" s="220"/>
      <c r="AF26" s="220"/>
      <c r="AG26" s="220"/>
      <c r="AH26" s="220"/>
      <c r="AI26" s="42"/>
      <c r="AJ26" s="42"/>
      <c r="AK26" s="42"/>
      <c r="AL26" s="42"/>
      <c r="AM26" s="42"/>
      <c r="AN26" s="42"/>
      <c r="AO26" s="42"/>
      <c r="AP26" s="42"/>
      <c r="AQ26" s="220"/>
      <c r="AR26" s="220"/>
      <c r="AS26" s="220"/>
      <c r="AT26" s="220"/>
      <c r="AU26" s="220"/>
      <c r="AV26" s="220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220"/>
      <c r="BL26" s="220"/>
      <c r="BM26" s="220"/>
      <c r="BN26" s="220"/>
      <c r="BO26" s="220"/>
      <c r="BP26" s="220"/>
      <c r="BQ26" s="42"/>
      <c r="BR26" s="42"/>
      <c r="BS26" s="42"/>
      <c r="BT26" s="42"/>
      <c r="BU26" s="42"/>
      <c r="BV26" s="42"/>
      <c r="BW26" s="42"/>
      <c r="BX26" s="42"/>
      <c r="BY26" s="220"/>
      <c r="BZ26" s="220"/>
      <c r="CA26" s="220"/>
      <c r="CB26" s="220"/>
      <c r="CC26" s="220"/>
      <c r="CD26" s="220"/>
      <c r="CE26" s="42"/>
      <c r="CF26" s="42"/>
      <c r="CG26" s="42"/>
      <c r="CH26" s="42"/>
      <c r="CI26" s="42"/>
      <c r="CJ26" s="42"/>
      <c r="CK26" s="42"/>
      <c r="CL26" s="42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239"/>
      <c r="M27" s="239"/>
      <c r="N27" s="239"/>
      <c r="O27" s="239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20"/>
      <c r="AD27" s="220"/>
      <c r="AE27" s="220"/>
      <c r="AF27" s="220"/>
      <c r="AG27" s="220"/>
      <c r="AH27" s="220"/>
      <c r="AI27" s="42"/>
      <c r="AJ27" s="42"/>
      <c r="AK27" s="42"/>
      <c r="AL27" s="42"/>
      <c r="AM27" s="42"/>
      <c r="AN27" s="42"/>
      <c r="AO27" s="42"/>
      <c r="AP27" s="42"/>
      <c r="AQ27" s="220"/>
      <c r="AR27" s="220"/>
      <c r="AS27" s="220"/>
      <c r="AT27" s="220"/>
      <c r="AU27" s="220"/>
      <c r="AV27" s="220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220"/>
      <c r="BL27" s="220"/>
      <c r="BM27" s="220"/>
      <c r="BN27" s="220"/>
      <c r="BO27" s="220"/>
      <c r="BP27" s="220"/>
      <c r="BQ27" s="42"/>
      <c r="BR27" s="42"/>
      <c r="BS27" s="42"/>
      <c r="BT27" s="42"/>
      <c r="BU27" s="42"/>
      <c r="BV27" s="42"/>
      <c r="BW27" s="42"/>
      <c r="BX27" s="42"/>
      <c r="BY27" s="220"/>
      <c r="BZ27" s="220"/>
      <c r="CA27" s="220"/>
      <c r="CB27" s="220"/>
      <c r="CC27" s="220"/>
      <c r="CD27" s="220"/>
      <c r="CE27" s="42"/>
      <c r="CF27" s="42"/>
      <c r="CG27" s="42"/>
      <c r="CH27" s="42"/>
      <c r="CI27" s="42"/>
      <c r="CJ27" s="42"/>
      <c r="CK27" s="42"/>
      <c r="CL27" s="42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0" t="s">
        <v>40</v>
      </c>
      <c r="L28" s="84" t="s">
        <v>41</v>
      </c>
      <c r="M28" s="84"/>
      <c r="N28" s="84"/>
      <c r="O28" s="84"/>
      <c r="P28" s="82" t="s">
        <v>41</v>
      </c>
      <c r="Q28" s="82"/>
      <c r="R28" s="82"/>
      <c r="S28" s="82"/>
      <c r="T28" s="82"/>
      <c r="U28" s="82"/>
      <c r="V28" s="82"/>
      <c r="W28" s="254" t="s">
        <v>41</v>
      </c>
      <c r="X28" s="254"/>
      <c r="Y28" s="254"/>
      <c r="Z28" s="254"/>
      <c r="AA28" s="254"/>
      <c r="AB28" s="254"/>
      <c r="AC28" s="214" t="s">
        <v>41</v>
      </c>
      <c r="AD28" s="214"/>
      <c r="AE28" s="214"/>
      <c r="AF28" s="214"/>
      <c r="AG28" s="214"/>
      <c r="AH28" s="214"/>
      <c r="AI28" s="46"/>
      <c r="AJ28" s="46"/>
      <c r="AK28" s="46"/>
      <c r="AL28" s="46"/>
      <c r="AM28" s="46"/>
      <c r="AN28" s="46"/>
      <c r="AO28" s="46"/>
      <c r="AP28" s="46"/>
      <c r="AQ28" s="214" t="s">
        <v>41</v>
      </c>
      <c r="AR28" s="214"/>
      <c r="AS28" s="214"/>
      <c r="AT28" s="214"/>
      <c r="AU28" s="214"/>
      <c r="AV28" s="21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214" t="s">
        <v>41</v>
      </c>
      <c r="BL28" s="214"/>
      <c r="BM28" s="214"/>
      <c r="BN28" s="214"/>
      <c r="BO28" s="214"/>
      <c r="BP28" s="214"/>
      <c r="BQ28" s="46"/>
      <c r="BR28" s="46"/>
      <c r="BS28" s="46"/>
      <c r="BT28" s="46"/>
      <c r="BU28" s="46"/>
      <c r="BV28" s="46"/>
      <c r="BW28" s="46"/>
      <c r="BX28" s="46"/>
      <c r="BY28" s="214" t="s">
        <v>41</v>
      </c>
      <c r="BZ28" s="214"/>
      <c r="CA28" s="214"/>
      <c r="CB28" s="214"/>
      <c r="CC28" s="214"/>
      <c r="CD28" s="214"/>
      <c r="CE28" s="46"/>
      <c r="CF28" s="46"/>
      <c r="CG28" s="46"/>
      <c r="CH28" s="46"/>
      <c r="CI28" s="46"/>
      <c r="CJ28" s="46"/>
      <c r="CK28" s="46"/>
      <c r="CL28" s="46"/>
      <c r="CM28" s="47"/>
      <c r="CN28" s="47"/>
      <c r="CO28" s="47"/>
      <c r="CP28" s="47"/>
      <c r="CQ28" s="47"/>
      <c r="CR28" s="47"/>
      <c r="CS28" s="47"/>
      <c r="CT28" s="47"/>
      <c r="CU28" s="47"/>
    </row>
  </sheetData>
  <sheetProtection selectLockedCells="1" selectUnlockedCells="1"/>
  <mergeCells count="313">
    <mergeCell ref="CM3:CU3"/>
    <mergeCell ref="A4:K4"/>
    <mergeCell ref="L4:T4"/>
    <mergeCell ref="U4:Y4"/>
    <mergeCell ref="Z4:AG4"/>
    <mergeCell ref="AH4:AN4"/>
    <mergeCell ref="AO4:AU4"/>
    <mergeCell ref="AV4:AY4"/>
    <mergeCell ref="AZ4:BF4"/>
    <mergeCell ref="BG4:BL4"/>
    <mergeCell ref="BM4:BR4"/>
    <mergeCell ref="BS4:BY4"/>
    <mergeCell ref="BZ4:CE4"/>
    <mergeCell ref="CF4:CL4"/>
    <mergeCell ref="CM4:CU4"/>
    <mergeCell ref="A3:K3"/>
    <mergeCell ref="L3:AU3"/>
    <mergeCell ref="AV3:AY3"/>
    <mergeCell ref="AZ3:BF3"/>
    <mergeCell ref="BG3:BL3"/>
    <mergeCell ref="BM3:BR3"/>
    <mergeCell ref="BS3:BY3"/>
    <mergeCell ref="BZ3:CE3"/>
    <mergeCell ref="CF3:CL3"/>
    <mergeCell ref="A5:K5"/>
    <mergeCell ref="L5:T5"/>
    <mergeCell ref="U5:Y5"/>
    <mergeCell ref="Z5:AG5"/>
    <mergeCell ref="AH5:AN5"/>
    <mergeCell ref="AO5:AU5"/>
    <mergeCell ref="AV5:AY5"/>
    <mergeCell ref="AZ5:BF5"/>
    <mergeCell ref="BG5:BL5"/>
    <mergeCell ref="BS7:BY7"/>
    <mergeCell ref="BZ7:CE7"/>
    <mergeCell ref="CF7:CL7"/>
    <mergeCell ref="CM7:CU7"/>
    <mergeCell ref="A6:K6"/>
    <mergeCell ref="L6:T6"/>
    <mergeCell ref="U6:Y6"/>
    <mergeCell ref="Z6:AG6"/>
    <mergeCell ref="AH6:AN6"/>
    <mergeCell ref="AO6:AU6"/>
    <mergeCell ref="AV6:AY6"/>
    <mergeCell ref="AZ6:BF6"/>
    <mergeCell ref="BG6:BL6"/>
    <mergeCell ref="BM5:BR5"/>
    <mergeCell ref="BS5:BY5"/>
    <mergeCell ref="BZ5:CE5"/>
    <mergeCell ref="CF5:CL5"/>
    <mergeCell ref="CM5:CU5"/>
    <mergeCell ref="BM6:BR6"/>
    <mergeCell ref="BS6:BY6"/>
    <mergeCell ref="BZ6:CE6"/>
    <mergeCell ref="CF6:CL6"/>
    <mergeCell ref="CM6:CU6"/>
    <mergeCell ref="BM8:BR8"/>
    <mergeCell ref="BS8:BY8"/>
    <mergeCell ref="BZ8:CE8"/>
    <mergeCell ref="CF8:CL8"/>
    <mergeCell ref="CM8:CU8"/>
    <mergeCell ref="A7:K7"/>
    <mergeCell ref="L7:T7"/>
    <mergeCell ref="U7:Y7"/>
    <mergeCell ref="Z7:AG7"/>
    <mergeCell ref="AH7:AN7"/>
    <mergeCell ref="A8:K8"/>
    <mergeCell ref="L8:T8"/>
    <mergeCell ref="U8:Y8"/>
    <mergeCell ref="Z8:AG8"/>
    <mergeCell ref="AH8:AN8"/>
    <mergeCell ref="AO8:AU8"/>
    <mergeCell ref="AV8:AY8"/>
    <mergeCell ref="AZ8:BF8"/>
    <mergeCell ref="BG8:BL8"/>
    <mergeCell ref="AO7:AU7"/>
    <mergeCell ref="AV7:AY7"/>
    <mergeCell ref="AZ7:BF7"/>
    <mergeCell ref="BG7:BL7"/>
    <mergeCell ref="BM7:BR7"/>
    <mergeCell ref="A9:K9"/>
    <mergeCell ref="L9:T9"/>
    <mergeCell ref="U9:Y9"/>
    <mergeCell ref="Z9:AG9"/>
    <mergeCell ref="AH9:AN9"/>
    <mergeCell ref="AO9:AU9"/>
    <mergeCell ref="AV9:AY9"/>
    <mergeCell ref="AZ9:BF9"/>
    <mergeCell ref="BG9:BL9"/>
    <mergeCell ref="BS11:BY11"/>
    <mergeCell ref="BZ11:CE11"/>
    <mergeCell ref="CF11:CL11"/>
    <mergeCell ref="CM11:CU11"/>
    <mergeCell ref="A10:K10"/>
    <mergeCell ref="L10:T10"/>
    <mergeCell ref="U10:Y10"/>
    <mergeCell ref="Z10:AG10"/>
    <mergeCell ref="AH10:AN10"/>
    <mergeCell ref="AO10:AU10"/>
    <mergeCell ref="AV10:AY10"/>
    <mergeCell ref="AZ10:BF10"/>
    <mergeCell ref="BG10:BL10"/>
    <mergeCell ref="BM9:BR9"/>
    <mergeCell ref="BS9:BY9"/>
    <mergeCell ref="BZ9:CE9"/>
    <mergeCell ref="CF9:CL9"/>
    <mergeCell ref="CM9:CU9"/>
    <mergeCell ref="BM10:BR10"/>
    <mergeCell ref="BS10:BY10"/>
    <mergeCell ref="BZ10:CE10"/>
    <mergeCell ref="CF10:CL10"/>
    <mergeCell ref="CM10:CU10"/>
    <mergeCell ref="BM12:BR12"/>
    <mergeCell ref="BS12:BY12"/>
    <mergeCell ref="BZ12:CE12"/>
    <mergeCell ref="CF12:CL12"/>
    <mergeCell ref="CM12:CU12"/>
    <mergeCell ref="A11:K11"/>
    <mergeCell ref="L11:T11"/>
    <mergeCell ref="U11:Y11"/>
    <mergeCell ref="Z11:AG11"/>
    <mergeCell ref="AH11:AN11"/>
    <mergeCell ref="A12:K12"/>
    <mergeCell ref="L12:T12"/>
    <mergeCell ref="U12:Y12"/>
    <mergeCell ref="Z12:AG12"/>
    <mergeCell ref="AH12:AN12"/>
    <mergeCell ref="AO12:AU12"/>
    <mergeCell ref="AV12:AY12"/>
    <mergeCell ref="AZ12:BF12"/>
    <mergeCell ref="BG12:BL12"/>
    <mergeCell ref="AO11:AU11"/>
    <mergeCell ref="AV11:AY11"/>
    <mergeCell ref="AZ11:BF11"/>
    <mergeCell ref="BG11:BL11"/>
    <mergeCell ref="BM11:BR11"/>
    <mergeCell ref="BS13:BY13"/>
    <mergeCell ref="BZ13:CE13"/>
    <mergeCell ref="CF13:CL13"/>
    <mergeCell ref="CM13:CU13"/>
    <mergeCell ref="A16:K16"/>
    <mergeCell ref="L16:O16"/>
    <mergeCell ref="P16:V16"/>
    <mergeCell ref="W16:AB16"/>
    <mergeCell ref="AC16:BX16"/>
    <mergeCell ref="BY16:CL16"/>
    <mergeCell ref="CM16:CU16"/>
    <mergeCell ref="L13:T13"/>
    <mergeCell ref="U13:Y13"/>
    <mergeCell ref="Z13:AG13"/>
    <mergeCell ref="AH13:AN13"/>
    <mergeCell ref="AO13:AU13"/>
    <mergeCell ref="AV13:AY13"/>
    <mergeCell ref="AZ13:BF13"/>
    <mergeCell ref="BG13:BL13"/>
    <mergeCell ref="BM13:BR13"/>
    <mergeCell ref="A17:K17"/>
    <mergeCell ref="L17:O17"/>
    <mergeCell ref="P17:V17"/>
    <mergeCell ref="W17:AB17"/>
    <mergeCell ref="AC17:AP17"/>
    <mergeCell ref="AQ17:BJ17"/>
    <mergeCell ref="BK17:BX17"/>
    <mergeCell ref="BY17:CL17"/>
    <mergeCell ref="CM17:CU17"/>
    <mergeCell ref="A18:K18"/>
    <mergeCell ref="L18:O18"/>
    <mergeCell ref="P18:V18"/>
    <mergeCell ref="W18:AB18"/>
    <mergeCell ref="AC18:AP18"/>
    <mergeCell ref="AQ18:BJ18"/>
    <mergeCell ref="BK18:BX18"/>
    <mergeCell ref="BY18:CL18"/>
    <mergeCell ref="CM18:CU18"/>
    <mergeCell ref="A19:K19"/>
    <mergeCell ref="L19:O19"/>
    <mergeCell ref="P19:V19"/>
    <mergeCell ref="W19:AB19"/>
    <mergeCell ref="AC19:AH19"/>
    <mergeCell ref="AI19:AP19"/>
    <mergeCell ref="AQ19:AV19"/>
    <mergeCell ref="AW19:BB19"/>
    <mergeCell ref="BC19:BJ19"/>
    <mergeCell ref="BQ21:BX21"/>
    <mergeCell ref="BY21:CD21"/>
    <mergeCell ref="CE21:CL21"/>
    <mergeCell ref="CM21:CU21"/>
    <mergeCell ref="A20:K20"/>
    <mergeCell ref="L20:O20"/>
    <mergeCell ref="P20:V20"/>
    <mergeCell ref="W20:AB20"/>
    <mergeCell ref="AC20:AH20"/>
    <mergeCell ref="AI20:AP20"/>
    <mergeCell ref="AQ20:AV20"/>
    <mergeCell ref="AW20:BB20"/>
    <mergeCell ref="BC20:BJ20"/>
    <mergeCell ref="BK19:BP19"/>
    <mergeCell ref="BQ19:BX19"/>
    <mergeCell ref="BY19:CD19"/>
    <mergeCell ref="CE19:CL19"/>
    <mergeCell ref="CM19:CU19"/>
    <mergeCell ref="BK20:BP20"/>
    <mergeCell ref="BQ20:BX20"/>
    <mergeCell ref="BY20:CD20"/>
    <mergeCell ref="CE20:CL20"/>
    <mergeCell ref="CM20:CU20"/>
    <mergeCell ref="BK22:BP22"/>
    <mergeCell ref="BQ22:BX22"/>
    <mergeCell ref="BY22:CD22"/>
    <mergeCell ref="CE22:CL22"/>
    <mergeCell ref="CM22:CU22"/>
    <mergeCell ref="A21:K21"/>
    <mergeCell ref="L21:O21"/>
    <mergeCell ref="P21:V21"/>
    <mergeCell ref="W21:AB21"/>
    <mergeCell ref="AC21:AH21"/>
    <mergeCell ref="A22:K22"/>
    <mergeCell ref="L22:O22"/>
    <mergeCell ref="P22:V22"/>
    <mergeCell ref="W22:AB22"/>
    <mergeCell ref="AC22:AH22"/>
    <mergeCell ref="AI22:AP22"/>
    <mergeCell ref="AQ22:AV22"/>
    <mergeCell ref="AW22:BB22"/>
    <mergeCell ref="BC22:BJ22"/>
    <mergeCell ref="AI21:AP21"/>
    <mergeCell ref="AQ21:AV21"/>
    <mergeCell ref="AW21:BB21"/>
    <mergeCell ref="BC21:BJ21"/>
    <mergeCell ref="BK21:BP21"/>
    <mergeCell ref="A23:K23"/>
    <mergeCell ref="L23:O23"/>
    <mergeCell ref="P23:V23"/>
    <mergeCell ref="W23:AB23"/>
    <mergeCell ref="AC23:AH23"/>
    <mergeCell ref="AI23:AP23"/>
    <mergeCell ref="AQ23:AV23"/>
    <mergeCell ref="AW23:BB23"/>
    <mergeCell ref="BC23:BJ23"/>
    <mergeCell ref="BQ25:BX25"/>
    <mergeCell ref="BY25:CD25"/>
    <mergeCell ref="CE25:CL25"/>
    <mergeCell ref="CM25:CU25"/>
    <mergeCell ref="A24:K24"/>
    <mergeCell ref="L24:O24"/>
    <mergeCell ref="P24:V24"/>
    <mergeCell ref="W24:AB24"/>
    <mergeCell ref="AC24:AH24"/>
    <mergeCell ref="AI24:AP24"/>
    <mergeCell ref="AQ24:AV24"/>
    <mergeCell ref="AW24:BB24"/>
    <mergeCell ref="BC24:BJ24"/>
    <mergeCell ref="BK23:BP23"/>
    <mergeCell ref="BQ23:BX23"/>
    <mergeCell ref="BY23:CD23"/>
    <mergeCell ref="CE23:CL23"/>
    <mergeCell ref="CM23:CU23"/>
    <mergeCell ref="BK24:BP24"/>
    <mergeCell ref="BQ24:BX24"/>
    <mergeCell ref="BY24:CD24"/>
    <mergeCell ref="CE24:CL24"/>
    <mergeCell ref="CM24:CU24"/>
    <mergeCell ref="BK26:BP26"/>
    <mergeCell ref="BQ26:BX26"/>
    <mergeCell ref="BY26:CD26"/>
    <mergeCell ref="CE26:CL26"/>
    <mergeCell ref="CM26:CU26"/>
    <mergeCell ref="A25:K25"/>
    <mergeCell ref="L25:O25"/>
    <mergeCell ref="P25:V25"/>
    <mergeCell ref="W25:AB25"/>
    <mergeCell ref="AC25:AH25"/>
    <mergeCell ref="A26:K26"/>
    <mergeCell ref="L26:O26"/>
    <mergeCell ref="P26:V26"/>
    <mergeCell ref="W26:AB26"/>
    <mergeCell ref="AC26:AH26"/>
    <mergeCell ref="AI26:AP26"/>
    <mergeCell ref="AQ26:AV26"/>
    <mergeCell ref="AW26:BB26"/>
    <mergeCell ref="BC26:BJ26"/>
    <mergeCell ref="AI25:AP25"/>
    <mergeCell ref="AQ25:AV25"/>
    <mergeCell ref="AW25:BB25"/>
    <mergeCell ref="BC25:BJ25"/>
    <mergeCell ref="BK25:BP25"/>
    <mergeCell ref="L28:O28"/>
    <mergeCell ref="P28:V28"/>
    <mergeCell ref="W28:AB28"/>
    <mergeCell ref="AC28:AH28"/>
    <mergeCell ref="AI28:AP28"/>
    <mergeCell ref="AQ28:AV28"/>
    <mergeCell ref="BQ28:BX28"/>
    <mergeCell ref="A27:K27"/>
    <mergeCell ref="L27:O27"/>
    <mergeCell ref="P27:V27"/>
    <mergeCell ref="W27:AB27"/>
    <mergeCell ref="AC27:AH27"/>
    <mergeCell ref="AI27:AP27"/>
    <mergeCell ref="AW28:BB28"/>
    <mergeCell ref="BC28:BJ28"/>
    <mergeCell ref="AQ27:AV27"/>
    <mergeCell ref="AW27:BB27"/>
    <mergeCell ref="BC27:BJ27"/>
    <mergeCell ref="BY28:CD28"/>
    <mergeCell ref="CE28:CL28"/>
    <mergeCell ref="CM28:CU28"/>
    <mergeCell ref="CE27:CL27"/>
    <mergeCell ref="CM27:CU27"/>
    <mergeCell ref="BQ27:BX27"/>
    <mergeCell ref="BY27:CD27"/>
    <mergeCell ref="BK27:BP27"/>
    <mergeCell ref="BK28:BP28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8"/>
  <sheetViews>
    <sheetView zoomScale="120" zoomScaleNormal="120" workbookViewId="0"/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706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3" spans="1:99" x14ac:dyDescent="0.2">
      <c r="A3" s="63" t="s">
        <v>260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41" t="s">
        <v>339</v>
      </c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64" t="s">
        <v>20</v>
      </c>
      <c r="AW3" s="64"/>
      <c r="AX3" s="64"/>
      <c r="AY3" s="64"/>
      <c r="AZ3" s="64" t="s">
        <v>209</v>
      </c>
      <c r="BA3" s="64"/>
      <c r="BB3" s="64"/>
      <c r="BC3" s="64"/>
      <c r="BD3" s="64"/>
      <c r="BE3" s="64"/>
      <c r="BF3" s="64"/>
      <c r="BG3" s="64" t="s">
        <v>156</v>
      </c>
      <c r="BH3" s="64"/>
      <c r="BI3" s="64"/>
      <c r="BJ3" s="64"/>
      <c r="BK3" s="64"/>
      <c r="BL3" s="64"/>
      <c r="BM3" s="64" t="s">
        <v>338</v>
      </c>
      <c r="BN3" s="64"/>
      <c r="BO3" s="64"/>
      <c r="BP3" s="64"/>
      <c r="BQ3" s="64"/>
      <c r="BR3" s="64"/>
      <c r="BS3" s="64" t="s">
        <v>340</v>
      </c>
      <c r="BT3" s="64"/>
      <c r="BU3" s="64"/>
      <c r="BV3" s="64"/>
      <c r="BW3" s="64"/>
      <c r="BX3" s="64"/>
      <c r="BY3" s="64"/>
      <c r="BZ3" s="64" t="s">
        <v>209</v>
      </c>
      <c r="CA3" s="64"/>
      <c r="CB3" s="64"/>
      <c r="CC3" s="64"/>
      <c r="CD3" s="64"/>
      <c r="CE3" s="64"/>
      <c r="CF3" s="64" t="s">
        <v>341</v>
      </c>
      <c r="CG3" s="64"/>
      <c r="CH3" s="64"/>
      <c r="CI3" s="64"/>
      <c r="CJ3" s="64"/>
      <c r="CK3" s="64"/>
      <c r="CL3" s="64"/>
      <c r="CM3" s="60" t="s">
        <v>21</v>
      </c>
      <c r="CN3" s="60"/>
      <c r="CO3" s="60"/>
      <c r="CP3" s="60"/>
      <c r="CQ3" s="60"/>
      <c r="CR3" s="60"/>
      <c r="CS3" s="60"/>
      <c r="CT3" s="60"/>
      <c r="CU3" s="60"/>
    </row>
    <row r="4" spans="1:99" x14ac:dyDescent="0.2">
      <c r="A4" s="57" t="s">
        <v>342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 t="s">
        <v>343</v>
      </c>
      <c r="M4" s="58"/>
      <c r="N4" s="58"/>
      <c r="O4" s="58"/>
      <c r="P4" s="58"/>
      <c r="Q4" s="58"/>
      <c r="R4" s="58"/>
      <c r="S4" s="58"/>
      <c r="T4" s="58"/>
      <c r="U4" s="64" t="s">
        <v>295</v>
      </c>
      <c r="V4" s="64"/>
      <c r="W4" s="64"/>
      <c r="X4" s="64"/>
      <c r="Y4" s="64"/>
      <c r="Z4" s="64" t="s">
        <v>344</v>
      </c>
      <c r="AA4" s="64"/>
      <c r="AB4" s="64"/>
      <c r="AC4" s="64"/>
      <c r="AD4" s="64"/>
      <c r="AE4" s="64"/>
      <c r="AF4" s="64"/>
      <c r="AG4" s="64"/>
      <c r="AH4" s="64" t="s">
        <v>337</v>
      </c>
      <c r="AI4" s="64"/>
      <c r="AJ4" s="64"/>
      <c r="AK4" s="64"/>
      <c r="AL4" s="64"/>
      <c r="AM4" s="64"/>
      <c r="AN4" s="64"/>
      <c r="AO4" s="64" t="s">
        <v>337</v>
      </c>
      <c r="AP4" s="64"/>
      <c r="AQ4" s="64"/>
      <c r="AR4" s="64"/>
      <c r="AS4" s="64"/>
      <c r="AT4" s="64"/>
      <c r="AU4" s="64"/>
      <c r="AV4" s="58" t="s">
        <v>22</v>
      </c>
      <c r="AW4" s="58"/>
      <c r="AX4" s="58"/>
      <c r="AY4" s="58"/>
      <c r="AZ4" s="58" t="s">
        <v>217</v>
      </c>
      <c r="BA4" s="58"/>
      <c r="BB4" s="58"/>
      <c r="BC4" s="58"/>
      <c r="BD4" s="58"/>
      <c r="BE4" s="58"/>
      <c r="BF4" s="58"/>
      <c r="BG4" s="58" t="s">
        <v>157</v>
      </c>
      <c r="BH4" s="58"/>
      <c r="BI4" s="58"/>
      <c r="BJ4" s="58"/>
      <c r="BK4" s="58"/>
      <c r="BL4" s="58"/>
      <c r="BM4" s="58" t="s">
        <v>345</v>
      </c>
      <c r="BN4" s="58"/>
      <c r="BO4" s="58"/>
      <c r="BP4" s="58"/>
      <c r="BQ4" s="58"/>
      <c r="BR4" s="58"/>
      <c r="BS4" s="58" t="s">
        <v>346</v>
      </c>
      <c r="BT4" s="58"/>
      <c r="BU4" s="58"/>
      <c r="BV4" s="58"/>
      <c r="BW4" s="58"/>
      <c r="BX4" s="58"/>
      <c r="BY4" s="58"/>
      <c r="BZ4" s="58" t="s">
        <v>217</v>
      </c>
      <c r="CA4" s="58"/>
      <c r="CB4" s="58"/>
      <c r="CC4" s="58"/>
      <c r="CD4" s="58"/>
      <c r="CE4" s="58"/>
      <c r="CF4" s="58" t="s">
        <v>347</v>
      </c>
      <c r="CG4" s="58"/>
      <c r="CH4" s="58"/>
      <c r="CI4" s="58"/>
      <c r="CJ4" s="58"/>
      <c r="CK4" s="58"/>
      <c r="CL4" s="58"/>
      <c r="CM4" s="59" t="s">
        <v>244</v>
      </c>
      <c r="CN4" s="59"/>
      <c r="CO4" s="59"/>
      <c r="CP4" s="59"/>
      <c r="CQ4" s="59"/>
      <c r="CR4" s="59"/>
      <c r="CS4" s="59"/>
      <c r="CT4" s="59"/>
      <c r="CU4" s="59"/>
    </row>
    <row r="5" spans="1:99" x14ac:dyDescent="0.2">
      <c r="A5" s="57" t="s">
        <v>243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 t="s">
        <v>348</v>
      </c>
      <c r="M5" s="58"/>
      <c r="N5" s="58"/>
      <c r="O5" s="58"/>
      <c r="P5" s="58"/>
      <c r="Q5" s="58"/>
      <c r="R5" s="58"/>
      <c r="S5" s="58"/>
      <c r="T5" s="58"/>
      <c r="U5" s="58" t="s">
        <v>349</v>
      </c>
      <c r="V5" s="58"/>
      <c r="W5" s="58"/>
      <c r="X5" s="58"/>
      <c r="Y5" s="58"/>
      <c r="Z5" s="58" t="s">
        <v>350</v>
      </c>
      <c r="AA5" s="58"/>
      <c r="AB5" s="58"/>
      <c r="AC5" s="58"/>
      <c r="AD5" s="58"/>
      <c r="AE5" s="58"/>
      <c r="AF5" s="58"/>
      <c r="AG5" s="58"/>
      <c r="AH5" s="58" t="s">
        <v>351</v>
      </c>
      <c r="AI5" s="58"/>
      <c r="AJ5" s="58"/>
      <c r="AK5" s="58"/>
      <c r="AL5" s="58"/>
      <c r="AM5" s="58"/>
      <c r="AN5" s="58"/>
      <c r="AO5" s="58" t="s">
        <v>352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 t="s">
        <v>215</v>
      </c>
      <c r="BA5" s="58"/>
      <c r="BB5" s="58"/>
      <c r="BC5" s="58"/>
      <c r="BD5" s="58"/>
      <c r="BE5" s="58"/>
      <c r="BF5" s="58"/>
      <c r="BG5" s="58" t="s">
        <v>273</v>
      </c>
      <c r="BH5" s="58"/>
      <c r="BI5" s="58"/>
      <c r="BJ5" s="58"/>
      <c r="BK5" s="58"/>
      <c r="BL5" s="58"/>
      <c r="BM5" s="58" t="s">
        <v>282</v>
      </c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 t="s">
        <v>335</v>
      </c>
      <c r="CA5" s="58"/>
      <c r="CB5" s="58"/>
      <c r="CC5" s="58"/>
      <c r="CD5" s="58"/>
      <c r="CE5" s="58"/>
      <c r="CF5" s="58" t="s">
        <v>353</v>
      </c>
      <c r="CG5" s="58"/>
      <c r="CH5" s="58"/>
      <c r="CI5" s="58"/>
      <c r="CJ5" s="58"/>
      <c r="CK5" s="58"/>
      <c r="CL5" s="58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 t="s">
        <v>98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 t="s">
        <v>354</v>
      </c>
      <c r="AA6" s="58"/>
      <c r="AB6" s="58"/>
      <c r="AC6" s="58"/>
      <c r="AD6" s="58"/>
      <c r="AE6" s="58"/>
      <c r="AF6" s="58"/>
      <c r="AG6" s="58"/>
      <c r="AH6" s="58" t="s">
        <v>355</v>
      </c>
      <c r="AI6" s="58"/>
      <c r="AJ6" s="58"/>
      <c r="AK6" s="58"/>
      <c r="AL6" s="58"/>
      <c r="AM6" s="58"/>
      <c r="AN6" s="58"/>
      <c r="AO6" s="58" t="s">
        <v>356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 t="s">
        <v>281</v>
      </c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 t="s">
        <v>357</v>
      </c>
      <c r="CG6" s="58"/>
      <c r="CH6" s="58"/>
      <c r="CI6" s="58"/>
      <c r="CJ6" s="58"/>
      <c r="CK6" s="58"/>
      <c r="CL6" s="58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 t="s">
        <v>358</v>
      </c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 t="s">
        <v>282</v>
      </c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 t="s">
        <v>359</v>
      </c>
      <c r="CG7" s="58"/>
      <c r="CH7" s="58"/>
      <c r="CI7" s="58"/>
      <c r="CJ7" s="58"/>
      <c r="CK7" s="58"/>
      <c r="CL7" s="58"/>
      <c r="CM7" s="59"/>
      <c r="CN7" s="59"/>
      <c r="CO7" s="59"/>
      <c r="CP7" s="59"/>
      <c r="CQ7" s="59"/>
      <c r="CR7" s="59"/>
      <c r="CS7" s="59"/>
      <c r="CT7" s="59"/>
      <c r="CU7" s="59"/>
    </row>
    <row r="8" spans="1:99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 t="s">
        <v>360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 t="s">
        <v>336</v>
      </c>
      <c r="CG8" s="58"/>
      <c r="CH8" s="58"/>
      <c r="CI8" s="58"/>
      <c r="CJ8" s="58"/>
      <c r="CK8" s="58"/>
      <c r="CL8" s="58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3.5" thickBot="1" x14ac:dyDescent="0.25">
      <c r="A9" s="228">
        <v>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2">
        <v>2</v>
      </c>
      <c r="M9" s="222"/>
      <c r="N9" s="222"/>
      <c r="O9" s="222"/>
      <c r="P9" s="222"/>
      <c r="Q9" s="222"/>
      <c r="R9" s="222"/>
      <c r="S9" s="222"/>
      <c r="T9" s="222"/>
      <c r="U9" s="222">
        <v>3</v>
      </c>
      <c r="V9" s="222"/>
      <c r="W9" s="222"/>
      <c r="X9" s="222"/>
      <c r="Y9" s="222"/>
      <c r="Z9" s="222">
        <v>4</v>
      </c>
      <c r="AA9" s="222"/>
      <c r="AB9" s="222"/>
      <c r="AC9" s="222"/>
      <c r="AD9" s="222"/>
      <c r="AE9" s="222"/>
      <c r="AF9" s="222"/>
      <c r="AG9" s="222"/>
      <c r="AH9" s="222">
        <v>5</v>
      </c>
      <c r="AI9" s="222"/>
      <c r="AJ9" s="222"/>
      <c r="AK9" s="222"/>
      <c r="AL9" s="222"/>
      <c r="AM9" s="222"/>
      <c r="AN9" s="222"/>
      <c r="AO9" s="222">
        <v>6</v>
      </c>
      <c r="AP9" s="222"/>
      <c r="AQ9" s="222"/>
      <c r="AR9" s="222"/>
      <c r="AS9" s="222"/>
      <c r="AT9" s="222"/>
      <c r="AU9" s="222"/>
      <c r="AV9" s="222">
        <v>7</v>
      </c>
      <c r="AW9" s="222"/>
      <c r="AX9" s="222"/>
      <c r="AY9" s="222"/>
      <c r="AZ9" s="222">
        <v>8</v>
      </c>
      <c r="BA9" s="222"/>
      <c r="BB9" s="222"/>
      <c r="BC9" s="222"/>
      <c r="BD9" s="222"/>
      <c r="BE9" s="222"/>
      <c r="BF9" s="222"/>
      <c r="BG9" s="222">
        <v>9</v>
      </c>
      <c r="BH9" s="222"/>
      <c r="BI9" s="222"/>
      <c r="BJ9" s="222"/>
      <c r="BK9" s="222"/>
      <c r="BL9" s="222"/>
      <c r="BM9" s="222">
        <v>10</v>
      </c>
      <c r="BN9" s="222"/>
      <c r="BO9" s="222"/>
      <c r="BP9" s="222"/>
      <c r="BQ9" s="222"/>
      <c r="BR9" s="222"/>
      <c r="BS9" s="222">
        <v>11</v>
      </c>
      <c r="BT9" s="222"/>
      <c r="BU9" s="222"/>
      <c r="BV9" s="222"/>
      <c r="BW9" s="222"/>
      <c r="BX9" s="222"/>
      <c r="BY9" s="222"/>
      <c r="BZ9" s="222">
        <v>12</v>
      </c>
      <c r="CA9" s="222"/>
      <c r="CB9" s="222"/>
      <c r="CC9" s="222"/>
      <c r="CD9" s="222"/>
      <c r="CE9" s="222"/>
      <c r="CF9" s="222">
        <v>13</v>
      </c>
      <c r="CG9" s="222"/>
      <c r="CH9" s="222"/>
      <c r="CI9" s="222"/>
      <c r="CJ9" s="222"/>
      <c r="CK9" s="222"/>
      <c r="CL9" s="222"/>
      <c r="CM9" s="223">
        <v>14</v>
      </c>
      <c r="CN9" s="223"/>
      <c r="CO9" s="223"/>
      <c r="CP9" s="223"/>
      <c r="CQ9" s="223"/>
      <c r="CR9" s="223"/>
      <c r="CS9" s="223"/>
      <c r="CT9" s="223"/>
      <c r="CU9" s="223"/>
    </row>
    <row r="10" spans="1:99" ht="15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227" t="s">
        <v>700</v>
      </c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 t="s">
        <v>703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40" t="s">
        <v>62</v>
      </c>
      <c r="AW10" s="240"/>
      <c r="AX10" s="240"/>
      <c r="AY10" s="240"/>
      <c r="AZ10" s="52">
        <v>87</v>
      </c>
      <c r="BA10" s="52"/>
      <c r="BB10" s="52"/>
      <c r="BC10" s="52"/>
      <c r="BD10" s="52"/>
      <c r="BE10" s="52"/>
      <c r="BF10" s="52"/>
      <c r="BG10" s="52">
        <v>1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>
        <v>25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257">
        <f>AZ10*BG10*BZ10</f>
        <v>2175</v>
      </c>
      <c r="CN10" s="258"/>
      <c r="CO10" s="258"/>
      <c r="CP10" s="258"/>
      <c r="CQ10" s="258"/>
      <c r="CR10" s="258"/>
      <c r="CS10" s="258"/>
      <c r="CT10" s="258"/>
      <c r="CU10" s="259"/>
    </row>
    <row r="11" spans="1:99" ht="1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220" t="s">
        <v>701</v>
      </c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 t="s">
        <v>704</v>
      </c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39" t="s">
        <v>63</v>
      </c>
      <c r="AW11" s="239"/>
      <c r="AX11" s="239"/>
      <c r="AY11" s="239"/>
      <c r="AZ11" s="42">
        <v>109</v>
      </c>
      <c r="BA11" s="42"/>
      <c r="BB11" s="42"/>
      <c r="BC11" s="42"/>
      <c r="BD11" s="42"/>
      <c r="BE11" s="42"/>
      <c r="BF11" s="42"/>
      <c r="BG11" s="42">
        <v>1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>
        <v>50</v>
      </c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208"/>
      <c r="CM11" s="260">
        <f t="shared" ref="CM11:CM12" si="0">AZ11*BG11*BZ11</f>
        <v>5450</v>
      </c>
      <c r="CN11" s="261"/>
      <c r="CO11" s="261"/>
      <c r="CP11" s="261"/>
      <c r="CQ11" s="261"/>
      <c r="CR11" s="261"/>
      <c r="CS11" s="261"/>
      <c r="CT11" s="261"/>
      <c r="CU11" s="262"/>
    </row>
    <row r="12" spans="1:99" ht="15" customHeight="1" thickBo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220" t="s">
        <v>702</v>
      </c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 t="s">
        <v>705</v>
      </c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39"/>
      <c r="AW12" s="239"/>
      <c r="AX12" s="239"/>
      <c r="AY12" s="239"/>
      <c r="AZ12" s="42">
        <v>106.8</v>
      </c>
      <c r="BA12" s="42"/>
      <c r="BB12" s="42"/>
      <c r="BC12" s="42"/>
      <c r="BD12" s="42"/>
      <c r="BE12" s="42"/>
      <c r="BF12" s="42"/>
      <c r="BG12" s="42">
        <v>1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>
        <v>50</v>
      </c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183">
        <f t="shared" si="0"/>
        <v>5340</v>
      </c>
      <c r="CN12" s="184"/>
      <c r="CO12" s="184"/>
      <c r="CP12" s="184"/>
      <c r="CQ12" s="184"/>
      <c r="CR12" s="184"/>
      <c r="CS12" s="184"/>
      <c r="CT12" s="184"/>
      <c r="CU12" s="185"/>
    </row>
    <row r="13" spans="1:99" ht="15" customHeight="1" thickBo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" t="s">
        <v>40</v>
      </c>
      <c r="L13" s="84" t="s">
        <v>41</v>
      </c>
      <c r="M13" s="84"/>
      <c r="N13" s="84"/>
      <c r="O13" s="84"/>
      <c r="P13" s="84"/>
      <c r="Q13" s="84"/>
      <c r="R13" s="84"/>
      <c r="S13" s="84"/>
      <c r="T13" s="84"/>
      <c r="U13" s="214" t="s">
        <v>41</v>
      </c>
      <c r="V13" s="214"/>
      <c r="W13" s="214"/>
      <c r="X13" s="214"/>
      <c r="Y13" s="214"/>
      <c r="Z13" s="214" t="s">
        <v>41</v>
      </c>
      <c r="AA13" s="214"/>
      <c r="AB13" s="214"/>
      <c r="AC13" s="214"/>
      <c r="AD13" s="214"/>
      <c r="AE13" s="214"/>
      <c r="AF13" s="214"/>
      <c r="AG13" s="214"/>
      <c r="AH13" s="214" t="s">
        <v>41</v>
      </c>
      <c r="AI13" s="214"/>
      <c r="AJ13" s="214"/>
      <c r="AK13" s="214"/>
      <c r="AL13" s="214"/>
      <c r="AM13" s="214"/>
      <c r="AN13" s="214"/>
      <c r="AO13" s="214" t="s">
        <v>41</v>
      </c>
      <c r="AP13" s="214"/>
      <c r="AQ13" s="214"/>
      <c r="AR13" s="214"/>
      <c r="AS13" s="214"/>
      <c r="AT13" s="214"/>
      <c r="AU13" s="214"/>
      <c r="AV13" s="214" t="s">
        <v>41</v>
      </c>
      <c r="AW13" s="214"/>
      <c r="AX13" s="214"/>
      <c r="AY13" s="214"/>
      <c r="AZ13" s="82" t="s">
        <v>41</v>
      </c>
      <c r="BA13" s="82"/>
      <c r="BB13" s="82"/>
      <c r="BC13" s="82"/>
      <c r="BD13" s="82"/>
      <c r="BE13" s="82"/>
      <c r="BF13" s="82"/>
      <c r="BG13" s="82" t="s">
        <v>41</v>
      </c>
      <c r="BH13" s="82"/>
      <c r="BI13" s="82"/>
      <c r="BJ13" s="82"/>
      <c r="BK13" s="82"/>
      <c r="BL13" s="82"/>
      <c r="BM13" s="82" t="s">
        <v>41</v>
      </c>
      <c r="BN13" s="82"/>
      <c r="BO13" s="82"/>
      <c r="BP13" s="82"/>
      <c r="BQ13" s="82"/>
      <c r="BR13" s="82"/>
      <c r="BS13" s="82" t="s">
        <v>41</v>
      </c>
      <c r="BT13" s="82"/>
      <c r="BU13" s="82"/>
      <c r="BV13" s="82"/>
      <c r="BW13" s="82"/>
      <c r="BX13" s="82"/>
      <c r="BY13" s="82"/>
      <c r="BZ13" s="82" t="s">
        <v>41</v>
      </c>
      <c r="CA13" s="82"/>
      <c r="CB13" s="82"/>
      <c r="CC13" s="82"/>
      <c r="CD13" s="82"/>
      <c r="CE13" s="82"/>
      <c r="CF13" s="82" t="s">
        <v>41</v>
      </c>
      <c r="CG13" s="82"/>
      <c r="CH13" s="82"/>
      <c r="CI13" s="82"/>
      <c r="CJ13" s="82"/>
      <c r="CK13" s="82"/>
      <c r="CL13" s="82"/>
      <c r="CM13" s="232">
        <f>SUM(CM10:CM12)</f>
        <v>12965</v>
      </c>
      <c r="CN13" s="233"/>
      <c r="CO13" s="233"/>
      <c r="CP13" s="233"/>
      <c r="CQ13" s="233"/>
      <c r="CR13" s="233"/>
      <c r="CS13" s="233"/>
      <c r="CT13" s="233"/>
      <c r="CU13" s="255"/>
    </row>
    <row r="16" spans="1:99" x14ac:dyDescent="0.2">
      <c r="A16" s="63" t="s">
        <v>260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 t="s">
        <v>20</v>
      </c>
      <c r="M16" s="64"/>
      <c r="N16" s="64"/>
      <c r="O16" s="64"/>
      <c r="P16" s="64" t="s">
        <v>156</v>
      </c>
      <c r="Q16" s="64"/>
      <c r="R16" s="64"/>
      <c r="S16" s="64"/>
      <c r="T16" s="64"/>
      <c r="U16" s="64"/>
      <c r="V16" s="64"/>
      <c r="W16" s="64" t="s">
        <v>338</v>
      </c>
      <c r="X16" s="64"/>
      <c r="Y16" s="64"/>
      <c r="Z16" s="64"/>
      <c r="AA16" s="64"/>
      <c r="AB16" s="64"/>
      <c r="AC16" s="65" t="s">
        <v>211</v>
      </c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4" t="s">
        <v>361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256" t="s">
        <v>266</v>
      </c>
      <c r="CN16" s="256"/>
      <c r="CO16" s="256"/>
      <c r="CP16" s="256"/>
      <c r="CQ16" s="256"/>
      <c r="CR16" s="256"/>
      <c r="CS16" s="256"/>
      <c r="CT16" s="256"/>
      <c r="CU16" s="256"/>
    </row>
    <row r="17" spans="1:99" x14ac:dyDescent="0.2">
      <c r="A17" s="57" t="s">
        <v>342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 t="s">
        <v>22</v>
      </c>
      <c r="M17" s="58"/>
      <c r="N17" s="58"/>
      <c r="O17" s="58"/>
      <c r="P17" s="58" t="s">
        <v>157</v>
      </c>
      <c r="Q17" s="58"/>
      <c r="R17" s="58"/>
      <c r="S17" s="58"/>
      <c r="T17" s="58"/>
      <c r="U17" s="58"/>
      <c r="V17" s="58"/>
      <c r="W17" s="58" t="s">
        <v>345</v>
      </c>
      <c r="X17" s="58"/>
      <c r="Y17" s="58"/>
      <c r="Z17" s="58"/>
      <c r="AA17" s="58"/>
      <c r="AB17" s="58"/>
      <c r="AC17" s="64" t="s">
        <v>362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 t="s">
        <v>363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0" t="s">
        <v>364</v>
      </c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147" t="s">
        <v>365</v>
      </c>
      <c r="CN17" s="147"/>
      <c r="CO17" s="147"/>
      <c r="CP17" s="147"/>
      <c r="CQ17" s="147"/>
      <c r="CR17" s="147"/>
      <c r="CS17" s="147"/>
      <c r="CT17" s="147"/>
      <c r="CU17" s="147"/>
    </row>
    <row r="18" spans="1:99" x14ac:dyDescent="0.2">
      <c r="A18" s="57" t="s">
        <v>243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58"/>
      <c r="N18" s="58"/>
      <c r="O18" s="58"/>
      <c r="P18" s="58" t="s">
        <v>273</v>
      </c>
      <c r="Q18" s="58"/>
      <c r="R18" s="58"/>
      <c r="S18" s="58"/>
      <c r="T18" s="58"/>
      <c r="U18" s="58"/>
      <c r="V18" s="58"/>
      <c r="W18" s="58" t="s">
        <v>366</v>
      </c>
      <c r="X18" s="58"/>
      <c r="Y18" s="58"/>
      <c r="Z18" s="58"/>
      <c r="AA18" s="58"/>
      <c r="AB18" s="58"/>
      <c r="AC18" s="91" t="s">
        <v>367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 t="s">
        <v>368</v>
      </c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 t="s">
        <v>369</v>
      </c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147" t="s">
        <v>370</v>
      </c>
      <c r="CN18" s="147"/>
      <c r="CO18" s="147"/>
      <c r="CP18" s="147"/>
      <c r="CQ18" s="147"/>
      <c r="CR18" s="147"/>
      <c r="CS18" s="147"/>
      <c r="CT18" s="147"/>
      <c r="CU18" s="147"/>
    </row>
    <row r="19" spans="1:99" x14ac:dyDescent="0.2">
      <c r="A19" s="57" t="s">
        <v>98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58"/>
      <c r="N19" s="58"/>
      <c r="O19" s="58"/>
      <c r="P19" s="58" t="s">
        <v>281</v>
      </c>
      <c r="Q19" s="58"/>
      <c r="R19" s="58"/>
      <c r="S19" s="58"/>
      <c r="T19" s="58"/>
      <c r="U19" s="58"/>
      <c r="V19" s="58"/>
      <c r="W19" s="58" t="s">
        <v>371</v>
      </c>
      <c r="X19" s="58"/>
      <c r="Y19" s="58"/>
      <c r="Z19" s="58"/>
      <c r="AA19" s="58"/>
      <c r="AB19" s="58"/>
      <c r="AC19" s="58" t="s">
        <v>295</v>
      </c>
      <c r="AD19" s="58"/>
      <c r="AE19" s="58"/>
      <c r="AF19" s="58"/>
      <c r="AG19" s="58"/>
      <c r="AH19" s="58"/>
      <c r="AI19" s="58" t="s">
        <v>49</v>
      </c>
      <c r="AJ19" s="58"/>
      <c r="AK19" s="58"/>
      <c r="AL19" s="58"/>
      <c r="AM19" s="58"/>
      <c r="AN19" s="58"/>
      <c r="AO19" s="58"/>
      <c r="AP19" s="58"/>
      <c r="AQ19" s="58" t="s">
        <v>295</v>
      </c>
      <c r="AR19" s="58"/>
      <c r="AS19" s="58"/>
      <c r="AT19" s="58"/>
      <c r="AU19" s="58"/>
      <c r="AV19" s="58"/>
      <c r="AW19" s="58" t="s">
        <v>65</v>
      </c>
      <c r="AX19" s="58"/>
      <c r="AY19" s="58"/>
      <c r="AZ19" s="58"/>
      <c r="BA19" s="58"/>
      <c r="BB19" s="58"/>
      <c r="BC19" s="58" t="s">
        <v>49</v>
      </c>
      <c r="BD19" s="58"/>
      <c r="BE19" s="58"/>
      <c r="BF19" s="58"/>
      <c r="BG19" s="58"/>
      <c r="BH19" s="58"/>
      <c r="BI19" s="58"/>
      <c r="BJ19" s="58"/>
      <c r="BK19" s="58" t="s">
        <v>295</v>
      </c>
      <c r="BL19" s="58"/>
      <c r="BM19" s="58"/>
      <c r="BN19" s="58"/>
      <c r="BO19" s="58"/>
      <c r="BP19" s="58"/>
      <c r="BQ19" s="58" t="s">
        <v>49</v>
      </c>
      <c r="BR19" s="58"/>
      <c r="BS19" s="58"/>
      <c r="BT19" s="58"/>
      <c r="BU19" s="58"/>
      <c r="BV19" s="58"/>
      <c r="BW19" s="58"/>
      <c r="BX19" s="58"/>
      <c r="BY19" s="58" t="s">
        <v>295</v>
      </c>
      <c r="BZ19" s="58"/>
      <c r="CA19" s="58"/>
      <c r="CB19" s="58"/>
      <c r="CC19" s="58"/>
      <c r="CD19" s="58"/>
      <c r="CE19" s="58" t="s">
        <v>49</v>
      </c>
      <c r="CF19" s="58"/>
      <c r="CG19" s="58"/>
      <c r="CH19" s="58"/>
      <c r="CI19" s="58"/>
      <c r="CJ19" s="58"/>
      <c r="CK19" s="58"/>
      <c r="CL19" s="58"/>
      <c r="CM19" s="59" t="s">
        <v>232</v>
      </c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8"/>
      <c r="N20" s="58"/>
      <c r="O20" s="58"/>
      <c r="P20" s="58" t="s">
        <v>309</v>
      </c>
      <c r="Q20" s="58"/>
      <c r="R20" s="58"/>
      <c r="S20" s="58"/>
      <c r="T20" s="58"/>
      <c r="U20" s="58"/>
      <c r="V20" s="58"/>
      <c r="W20" s="58" t="s">
        <v>372</v>
      </c>
      <c r="X20" s="58"/>
      <c r="Y20" s="58"/>
      <c r="Z20" s="58"/>
      <c r="AA20" s="58"/>
      <c r="AB20" s="58"/>
      <c r="AC20" s="58" t="s">
        <v>317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 t="s">
        <v>317</v>
      </c>
      <c r="AR20" s="58"/>
      <c r="AS20" s="58"/>
      <c r="AT20" s="58"/>
      <c r="AU20" s="58"/>
      <c r="AV20" s="58"/>
      <c r="AW20" s="58" t="s">
        <v>373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 t="s">
        <v>317</v>
      </c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 t="s">
        <v>317</v>
      </c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9" t="s">
        <v>374</v>
      </c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58"/>
      <c r="N21" s="58"/>
      <c r="O21" s="58"/>
      <c r="P21" s="58" t="s">
        <v>314</v>
      </c>
      <c r="Q21" s="58"/>
      <c r="R21" s="58"/>
      <c r="S21" s="58"/>
      <c r="T21" s="58"/>
      <c r="U21" s="58"/>
      <c r="V21" s="58"/>
      <c r="W21" s="58" t="s">
        <v>375</v>
      </c>
      <c r="X21" s="58"/>
      <c r="Y21" s="58"/>
      <c r="Z21" s="58"/>
      <c r="AA21" s="58"/>
      <c r="AB21" s="58"/>
      <c r="AC21" s="58" t="s">
        <v>216</v>
      </c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 t="s">
        <v>216</v>
      </c>
      <c r="AR21" s="58"/>
      <c r="AS21" s="58"/>
      <c r="AT21" s="58"/>
      <c r="AU21" s="58"/>
      <c r="AV21" s="58"/>
      <c r="AW21" s="58" t="s">
        <v>376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 t="s">
        <v>216</v>
      </c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 t="s">
        <v>216</v>
      </c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58"/>
      <c r="N22" s="58"/>
      <c r="O22" s="58"/>
      <c r="P22" s="58" t="s">
        <v>298</v>
      </c>
      <c r="Q22" s="58"/>
      <c r="R22" s="58"/>
      <c r="S22" s="58"/>
      <c r="T22" s="58"/>
      <c r="U22" s="58"/>
      <c r="V22" s="58"/>
      <c r="W22" s="58" t="s">
        <v>226</v>
      </c>
      <c r="X22" s="58"/>
      <c r="Y22" s="58"/>
      <c r="Z22" s="58"/>
      <c r="AA22" s="58"/>
      <c r="AB22" s="58"/>
      <c r="AC22" s="58" t="s">
        <v>226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 t="s">
        <v>226</v>
      </c>
      <c r="AR22" s="58"/>
      <c r="AS22" s="58"/>
      <c r="AT22" s="58"/>
      <c r="AU22" s="58"/>
      <c r="AV22" s="58"/>
      <c r="AW22" s="58" t="s">
        <v>377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 t="s">
        <v>226</v>
      </c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 t="s">
        <v>226</v>
      </c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 t="s">
        <v>226</v>
      </c>
      <c r="Q23" s="58"/>
      <c r="R23" s="58"/>
      <c r="S23" s="58"/>
      <c r="T23" s="58"/>
      <c r="U23" s="58"/>
      <c r="V23" s="58"/>
      <c r="W23" s="58" t="s">
        <v>310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 t="s">
        <v>378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228">
        <v>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2">
        <v>15</v>
      </c>
      <c r="M24" s="222"/>
      <c r="N24" s="222"/>
      <c r="O24" s="222"/>
      <c r="P24" s="222">
        <v>16</v>
      </c>
      <c r="Q24" s="222"/>
      <c r="R24" s="222"/>
      <c r="S24" s="222"/>
      <c r="T24" s="222"/>
      <c r="U24" s="222"/>
      <c r="V24" s="222"/>
      <c r="W24" s="222">
        <v>17</v>
      </c>
      <c r="X24" s="222"/>
      <c r="Y24" s="222"/>
      <c r="Z24" s="222"/>
      <c r="AA24" s="222"/>
      <c r="AB24" s="222"/>
      <c r="AC24" s="222">
        <v>18</v>
      </c>
      <c r="AD24" s="222"/>
      <c r="AE24" s="222"/>
      <c r="AF24" s="222"/>
      <c r="AG24" s="222"/>
      <c r="AH24" s="222"/>
      <c r="AI24" s="222">
        <v>19</v>
      </c>
      <c r="AJ24" s="222"/>
      <c r="AK24" s="222"/>
      <c r="AL24" s="222"/>
      <c r="AM24" s="222"/>
      <c r="AN24" s="222"/>
      <c r="AO24" s="222"/>
      <c r="AP24" s="222"/>
      <c r="AQ24" s="222">
        <v>20</v>
      </c>
      <c r="AR24" s="222"/>
      <c r="AS24" s="222"/>
      <c r="AT24" s="222"/>
      <c r="AU24" s="222"/>
      <c r="AV24" s="222"/>
      <c r="AW24" s="222">
        <v>21</v>
      </c>
      <c r="AX24" s="222"/>
      <c r="AY24" s="222"/>
      <c r="AZ24" s="222"/>
      <c r="BA24" s="222"/>
      <c r="BB24" s="222"/>
      <c r="BC24" s="222">
        <v>22</v>
      </c>
      <c r="BD24" s="222"/>
      <c r="BE24" s="222"/>
      <c r="BF24" s="222"/>
      <c r="BG24" s="222"/>
      <c r="BH24" s="222"/>
      <c r="BI24" s="222"/>
      <c r="BJ24" s="222"/>
      <c r="BK24" s="222">
        <v>23</v>
      </c>
      <c r="BL24" s="222"/>
      <c r="BM24" s="222"/>
      <c r="BN24" s="222"/>
      <c r="BO24" s="222"/>
      <c r="BP24" s="222"/>
      <c r="BQ24" s="222">
        <v>24</v>
      </c>
      <c r="BR24" s="222"/>
      <c r="BS24" s="222"/>
      <c r="BT24" s="222"/>
      <c r="BU24" s="222"/>
      <c r="BV24" s="222"/>
      <c r="BW24" s="222"/>
      <c r="BX24" s="222"/>
      <c r="BY24" s="222">
        <v>25</v>
      </c>
      <c r="BZ24" s="222"/>
      <c r="CA24" s="222"/>
      <c r="CB24" s="222"/>
      <c r="CC24" s="222"/>
      <c r="CD24" s="222"/>
      <c r="CE24" s="222">
        <v>26</v>
      </c>
      <c r="CF24" s="222"/>
      <c r="CG24" s="222"/>
      <c r="CH24" s="222"/>
      <c r="CI24" s="222"/>
      <c r="CJ24" s="222"/>
      <c r="CK24" s="222"/>
      <c r="CL24" s="222"/>
      <c r="CM24" s="223">
        <v>27</v>
      </c>
      <c r="CN24" s="223"/>
      <c r="CO24" s="223"/>
      <c r="CP24" s="223"/>
      <c r="CQ24" s="223"/>
      <c r="CR24" s="223"/>
      <c r="CS24" s="223"/>
      <c r="CT24" s="223"/>
      <c r="CU24" s="223"/>
    </row>
    <row r="25" spans="1:99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240" t="s">
        <v>62</v>
      </c>
      <c r="M25" s="240"/>
      <c r="N25" s="240"/>
      <c r="O25" s="240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27"/>
      <c r="AD25" s="227"/>
      <c r="AE25" s="227"/>
      <c r="AF25" s="227"/>
      <c r="AG25" s="227"/>
      <c r="AH25" s="227"/>
      <c r="AI25" s="52"/>
      <c r="AJ25" s="52"/>
      <c r="AK25" s="52"/>
      <c r="AL25" s="52"/>
      <c r="AM25" s="52"/>
      <c r="AN25" s="52"/>
      <c r="AO25" s="52"/>
      <c r="AP25" s="52"/>
      <c r="AQ25" s="227"/>
      <c r="AR25" s="227"/>
      <c r="AS25" s="227"/>
      <c r="AT25" s="227"/>
      <c r="AU25" s="227"/>
      <c r="AV25" s="227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227"/>
      <c r="BL25" s="227"/>
      <c r="BM25" s="227"/>
      <c r="BN25" s="227"/>
      <c r="BO25" s="227"/>
      <c r="BP25" s="227"/>
      <c r="BQ25" s="52"/>
      <c r="BR25" s="52"/>
      <c r="BS25" s="52"/>
      <c r="BT25" s="52"/>
      <c r="BU25" s="52"/>
      <c r="BV25" s="52"/>
      <c r="BW25" s="52"/>
      <c r="BX25" s="52"/>
      <c r="BY25" s="227"/>
      <c r="BZ25" s="227"/>
      <c r="CA25" s="227"/>
      <c r="CB25" s="227"/>
      <c r="CC25" s="227"/>
      <c r="CD25" s="227"/>
      <c r="CE25" s="52"/>
      <c r="CF25" s="52"/>
      <c r="CG25" s="52"/>
      <c r="CH25" s="52"/>
      <c r="CI25" s="52"/>
      <c r="CJ25" s="52"/>
      <c r="CK25" s="52"/>
      <c r="CL25" s="52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ht="1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239" t="s">
        <v>63</v>
      </c>
      <c r="M26" s="239"/>
      <c r="N26" s="239"/>
      <c r="O26" s="239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20"/>
      <c r="AD26" s="220"/>
      <c r="AE26" s="220"/>
      <c r="AF26" s="220"/>
      <c r="AG26" s="220"/>
      <c r="AH26" s="220"/>
      <c r="AI26" s="42"/>
      <c r="AJ26" s="42"/>
      <c r="AK26" s="42"/>
      <c r="AL26" s="42"/>
      <c r="AM26" s="42"/>
      <c r="AN26" s="42"/>
      <c r="AO26" s="42"/>
      <c r="AP26" s="42"/>
      <c r="AQ26" s="220"/>
      <c r="AR26" s="220"/>
      <c r="AS26" s="220"/>
      <c r="AT26" s="220"/>
      <c r="AU26" s="220"/>
      <c r="AV26" s="220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220"/>
      <c r="BL26" s="220"/>
      <c r="BM26" s="220"/>
      <c r="BN26" s="220"/>
      <c r="BO26" s="220"/>
      <c r="BP26" s="220"/>
      <c r="BQ26" s="42"/>
      <c r="BR26" s="42"/>
      <c r="BS26" s="42"/>
      <c r="BT26" s="42"/>
      <c r="BU26" s="42"/>
      <c r="BV26" s="42"/>
      <c r="BW26" s="42"/>
      <c r="BX26" s="42"/>
      <c r="BY26" s="220"/>
      <c r="BZ26" s="220"/>
      <c r="CA26" s="220"/>
      <c r="CB26" s="220"/>
      <c r="CC26" s="220"/>
      <c r="CD26" s="220"/>
      <c r="CE26" s="42"/>
      <c r="CF26" s="42"/>
      <c r="CG26" s="42"/>
      <c r="CH26" s="42"/>
      <c r="CI26" s="42"/>
      <c r="CJ26" s="42"/>
      <c r="CK26" s="42"/>
      <c r="CL26" s="42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239"/>
      <c r="M27" s="239"/>
      <c r="N27" s="239"/>
      <c r="O27" s="239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20"/>
      <c r="AD27" s="220"/>
      <c r="AE27" s="220"/>
      <c r="AF27" s="220"/>
      <c r="AG27" s="220"/>
      <c r="AH27" s="220"/>
      <c r="AI27" s="42"/>
      <c r="AJ27" s="42"/>
      <c r="AK27" s="42"/>
      <c r="AL27" s="42"/>
      <c r="AM27" s="42"/>
      <c r="AN27" s="42"/>
      <c r="AO27" s="42"/>
      <c r="AP27" s="42"/>
      <c r="AQ27" s="220"/>
      <c r="AR27" s="220"/>
      <c r="AS27" s="220"/>
      <c r="AT27" s="220"/>
      <c r="AU27" s="220"/>
      <c r="AV27" s="220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220"/>
      <c r="BL27" s="220"/>
      <c r="BM27" s="220"/>
      <c r="BN27" s="220"/>
      <c r="BO27" s="220"/>
      <c r="BP27" s="220"/>
      <c r="BQ27" s="42"/>
      <c r="BR27" s="42"/>
      <c r="BS27" s="42"/>
      <c r="BT27" s="42"/>
      <c r="BU27" s="42"/>
      <c r="BV27" s="42"/>
      <c r="BW27" s="42"/>
      <c r="BX27" s="42"/>
      <c r="BY27" s="220"/>
      <c r="BZ27" s="220"/>
      <c r="CA27" s="220"/>
      <c r="CB27" s="220"/>
      <c r="CC27" s="220"/>
      <c r="CD27" s="220"/>
      <c r="CE27" s="42"/>
      <c r="CF27" s="42"/>
      <c r="CG27" s="42"/>
      <c r="CH27" s="42"/>
      <c r="CI27" s="42"/>
      <c r="CJ27" s="42"/>
      <c r="CK27" s="42"/>
      <c r="CL27" s="42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0" t="s">
        <v>40</v>
      </c>
      <c r="L28" s="84" t="s">
        <v>41</v>
      </c>
      <c r="M28" s="84"/>
      <c r="N28" s="84"/>
      <c r="O28" s="84"/>
      <c r="P28" s="82" t="s">
        <v>41</v>
      </c>
      <c r="Q28" s="82"/>
      <c r="R28" s="82"/>
      <c r="S28" s="82"/>
      <c r="T28" s="82"/>
      <c r="U28" s="82"/>
      <c r="V28" s="82"/>
      <c r="W28" s="254" t="s">
        <v>41</v>
      </c>
      <c r="X28" s="254"/>
      <c r="Y28" s="254"/>
      <c r="Z28" s="254"/>
      <c r="AA28" s="254"/>
      <c r="AB28" s="254"/>
      <c r="AC28" s="214" t="s">
        <v>41</v>
      </c>
      <c r="AD28" s="214"/>
      <c r="AE28" s="214"/>
      <c r="AF28" s="214"/>
      <c r="AG28" s="214"/>
      <c r="AH28" s="214"/>
      <c r="AI28" s="46"/>
      <c r="AJ28" s="46"/>
      <c r="AK28" s="46"/>
      <c r="AL28" s="46"/>
      <c r="AM28" s="46"/>
      <c r="AN28" s="46"/>
      <c r="AO28" s="46"/>
      <c r="AP28" s="46"/>
      <c r="AQ28" s="214" t="s">
        <v>41</v>
      </c>
      <c r="AR28" s="214"/>
      <c r="AS28" s="214"/>
      <c r="AT28" s="214"/>
      <c r="AU28" s="214"/>
      <c r="AV28" s="21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214" t="s">
        <v>41</v>
      </c>
      <c r="BL28" s="214"/>
      <c r="BM28" s="214"/>
      <c r="BN28" s="214"/>
      <c r="BO28" s="214"/>
      <c r="BP28" s="214"/>
      <c r="BQ28" s="46"/>
      <c r="BR28" s="46"/>
      <c r="BS28" s="46"/>
      <c r="BT28" s="46"/>
      <c r="BU28" s="46"/>
      <c r="BV28" s="46"/>
      <c r="BW28" s="46"/>
      <c r="BX28" s="46"/>
      <c r="BY28" s="214" t="s">
        <v>41</v>
      </c>
      <c r="BZ28" s="214"/>
      <c r="CA28" s="214"/>
      <c r="CB28" s="214"/>
      <c r="CC28" s="214"/>
      <c r="CD28" s="214"/>
      <c r="CE28" s="46"/>
      <c r="CF28" s="46"/>
      <c r="CG28" s="46"/>
      <c r="CH28" s="46"/>
      <c r="CI28" s="46"/>
      <c r="CJ28" s="46"/>
      <c r="CK28" s="46"/>
      <c r="CL28" s="46"/>
      <c r="CM28" s="47"/>
      <c r="CN28" s="47"/>
      <c r="CO28" s="47"/>
      <c r="CP28" s="47"/>
      <c r="CQ28" s="47"/>
      <c r="CR28" s="47"/>
      <c r="CS28" s="47"/>
      <c r="CT28" s="47"/>
      <c r="CU28" s="47"/>
    </row>
  </sheetData>
  <sheetProtection selectLockedCells="1" selectUnlockedCells="1"/>
  <mergeCells count="313">
    <mergeCell ref="CM3:CU3"/>
    <mergeCell ref="A4:K4"/>
    <mergeCell ref="L4:T4"/>
    <mergeCell ref="U4:Y4"/>
    <mergeCell ref="Z4:AG4"/>
    <mergeCell ref="AH4:AN4"/>
    <mergeCell ref="AO4:AU4"/>
    <mergeCell ref="AV4:AY4"/>
    <mergeCell ref="AZ4:BF4"/>
    <mergeCell ref="BG4:BL4"/>
    <mergeCell ref="BM4:BR4"/>
    <mergeCell ref="BS4:BY4"/>
    <mergeCell ref="BZ4:CE4"/>
    <mergeCell ref="CF4:CL4"/>
    <mergeCell ref="CM4:CU4"/>
    <mergeCell ref="A3:K3"/>
    <mergeCell ref="L3:AU3"/>
    <mergeCell ref="AV3:AY3"/>
    <mergeCell ref="AZ3:BF3"/>
    <mergeCell ref="BG3:BL3"/>
    <mergeCell ref="BM3:BR3"/>
    <mergeCell ref="BS3:BY3"/>
    <mergeCell ref="BZ3:CE3"/>
    <mergeCell ref="CF3:CL3"/>
    <mergeCell ref="A5:K5"/>
    <mergeCell ref="L5:T5"/>
    <mergeCell ref="U5:Y5"/>
    <mergeCell ref="Z5:AG5"/>
    <mergeCell ref="AH5:AN5"/>
    <mergeCell ref="AO5:AU5"/>
    <mergeCell ref="AV5:AY5"/>
    <mergeCell ref="AZ5:BF5"/>
    <mergeCell ref="BG5:BL5"/>
    <mergeCell ref="BS7:BY7"/>
    <mergeCell ref="BZ7:CE7"/>
    <mergeCell ref="CF7:CL7"/>
    <mergeCell ref="CM7:CU7"/>
    <mergeCell ref="A6:K6"/>
    <mergeCell ref="L6:T6"/>
    <mergeCell ref="U6:Y6"/>
    <mergeCell ref="Z6:AG6"/>
    <mergeCell ref="AH6:AN6"/>
    <mergeCell ref="AO6:AU6"/>
    <mergeCell ref="AV6:AY6"/>
    <mergeCell ref="AZ6:BF6"/>
    <mergeCell ref="BG6:BL6"/>
    <mergeCell ref="BM5:BR5"/>
    <mergeCell ref="BS5:BY5"/>
    <mergeCell ref="BZ5:CE5"/>
    <mergeCell ref="CF5:CL5"/>
    <mergeCell ref="CM5:CU5"/>
    <mergeCell ref="BM6:BR6"/>
    <mergeCell ref="BS6:BY6"/>
    <mergeCell ref="BZ6:CE6"/>
    <mergeCell ref="CF6:CL6"/>
    <mergeCell ref="CM6:CU6"/>
    <mergeCell ref="BM8:BR8"/>
    <mergeCell ref="BS8:BY8"/>
    <mergeCell ref="BZ8:CE8"/>
    <mergeCell ref="CF8:CL8"/>
    <mergeCell ref="CM8:CU8"/>
    <mergeCell ref="A7:K7"/>
    <mergeCell ref="L7:T7"/>
    <mergeCell ref="U7:Y7"/>
    <mergeCell ref="Z7:AG7"/>
    <mergeCell ref="AH7:AN7"/>
    <mergeCell ref="A8:K8"/>
    <mergeCell ref="L8:T8"/>
    <mergeCell ref="U8:Y8"/>
    <mergeCell ref="Z8:AG8"/>
    <mergeCell ref="AH8:AN8"/>
    <mergeCell ref="AO8:AU8"/>
    <mergeCell ref="AV8:AY8"/>
    <mergeCell ref="AZ8:BF8"/>
    <mergeCell ref="BG8:BL8"/>
    <mergeCell ref="AO7:AU7"/>
    <mergeCell ref="AV7:AY7"/>
    <mergeCell ref="AZ7:BF7"/>
    <mergeCell ref="BG7:BL7"/>
    <mergeCell ref="BM7:BR7"/>
    <mergeCell ref="A9:K9"/>
    <mergeCell ref="L9:T9"/>
    <mergeCell ref="U9:Y9"/>
    <mergeCell ref="Z9:AG9"/>
    <mergeCell ref="AH9:AN9"/>
    <mergeCell ref="AO9:AU9"/>
    <mergeCell ref="AV9:AY9"/>
    <mergeCell ref="AZ9:BF9"/>
    <mergeCell ref="BG9:BL9"/>
    <mergeCell ref="BS11:BY11"/>
    <mergeCell ref="BZ11:CE11"/>
    <mergeCell ref="CF11:CL11"/>
    <mergeCell ref="CM11:CU11"/>
    <mergeCell ref="A10:K10"/>
    <mergeCell ref="L10:T10"/>
    <mergeCell ref="U10:Y10"/>
    <mergeCell ref="Z10:AG10"/>
    <mergeCell ref="AH10:AN10"/>
    <mergeCell ref="AO10:AU10"/>
    <mergeCell ref="AV10:AY10"/>
    <mergeCell ref="AZ10:BF10"/>
    <mergeCell ref="BG10:BL10"/>
    <mergeCell ref="BM9:BR9"/>
    <mergeCell ref="BS9:BY9"/>
    <mergeCell ref="BZ9:CE9"/>
    <mergeCell ref="CF9:CL9"/>
    <mergeCell ref="CM9:CU9"/>
    <mergeCell ref="BM10:BR10"/>
    <mergeCell ref="BS10:BY10"/>
    <mergeCell ref="BZ10:CE10"/>
    <mergeCell ref="CF10:CL10"/>
    <mergeCell ref="CM10:CU10"/>
    <mergeCell ref="BM12:BR12"/>
    <mergeCell ref="BS12:BY12"/>
    <mergeCell ref="BZ12:CE12"/>
    <mergeCell ref="CF12:CL12"/>
    <mergeCell ref="CM12:CU12"/>
    <mergeCell ref="A11:K11"/>
    <mergeCell ref="L11:T11"/>
    <mergeCell ref="U11:Y11"/>
    <mergeCell ref="Z11:AG11"/>
    <mergeCell ref="AH11:AN11"/>
    <mergeCell ref="A12:K12"/>
    <mergeCell ref="L12:T12"/>
    <mergeCell ref="U12:Y12"/>
    <mergeCell ref="Z12:AG12"/>
    <mergeCell ref="AH12:AN12"/>
    <mergeCell ref="AO12:AU12"/>
    <mergeCell ref="AV12:AY12"/>
    <mergeCell ref="AZ12:BF12"/>
    <mergeCell ref="BG12:BL12"/>
    <mergeCell ref="AO11:AU11"/>
    <mergeCell ref="AV11:AY11"/>
    <mergeCell ref="AZ11:BF11"/>
    <mergeCell ref="BG11:BL11"/>
    <mergeCell ref="BM11:BR11"/>
    <mergeCell ref="BS13:BY13"/>
    <mergeCell ref="BZ13:CE13"/>
    <mergeCell ref="CF13:CL13"/>
    <mergeCell ref="CM13:CU13"/>
    <mergeCell ref="A16:K16"/>
    <mergeCell ref="L16:O16"/>
    <mergeCell ref="P16:V16"/>
    <mergeCell ref="W16:AB16"/>
    <mergeCell ref="AC16:BX16"/>
    <mergeCell ref="BY16:CL16"/>
    <mergeCell ref="CM16:CU16"/>
    <mergeCell ref="L13:T13"/>
    <mergeCell ref="U13:Y13"/>
    <mergeCell ref="Z13:AG13"/>
    <mergeCell ref="AH13:AN13"/>
    <mergeCell ref="AO13:AU13"/>
    <mergeCell ref="AV13:AY13"/>
    <mergeCell ref="AZ13:BF13"/>
    <mergeCell ref="BG13:BL13"/>
    <mergeCell ref="BM13:BR13"/>
    <mergeCell ref="A17:K17"/>
    <mergeCell ref="L17:O17"/>
    <mergeCell ref="P17:V17"/>
    <mergeCell ref="W17:AB17"/>
    <mergeCell ref="AC17:AP17"/>
    <mergeCell ref="AQ17:BJ17"/>
    <mergeCell ref="BK17:BX17"/>
    <mergeCell ref="BY17:CL17"/>
    <mergeCell ref="CM17:CU17"/>
    <mergeCell ref="A18:K18"/>
    <mergeCell ref="L18:O18"/>
    <mergeCell ref="P18:V18"/>
    <mergeCell ref="W18:AB18"/>
    <mergeCell ref="AC18:AP18"/>
    <mergeCell ref="AQ18:BJ18"/>
    <mergeCell ref="BK18:BX18"/>
    <mergeCell ref="BY18:CL18"/>
    <mergeCell ref="CM18:CU18"/>
    <mergeCell ref="A19:K19"/>
    <mergeCell ref="L19:O19"/>
    <mergeCell ref="P19:V19"/>
    <mergeCell ref="W19:AB19"/>
    <mergeCell ref="AC19:AH19"/>
    <mergeCell ref="AI19:AP19"/>
    <mergeCell ref="AQ19:AV19"/>
    <mergeCell ref="AW19:BB19"/>
    <mergeCell ref="BC19:BJ19"/>
    <mergeCell ref="BQ21:BX21"/>
    <mergeCell ref="BY21:CD21"/>
    <mergeCell ref="CE21:CL21"/>
    <mergeCell ref="CM21:CU21"/>
    <mergeCell ref="A20:K20"/>
    <mergeCell ref="L20:O20"/>
    <mergeCell ref="P20:V20"/>
    <mergeCell ref="W20:AB20"/>
    <mergeCell ref="AC20:AH20"/>
    <mergeCell ref="AI20:AP20"/>
    <mergeCell ref="AQ20:AV20"/>
    <mergeCell ref="AW20:BB20"/>
    <mergeCell ref="BC20:BJ20"/>
    <mergeCell ref="BK19:BP19"/>
    <mergeCell ref="BQ19:BX19"/>
    <mergeCell ref="BY19:CD19"/>
    <mergeCell ref="CE19:CL19"/>
    <mergeCell ref="CM19:CU19"/>
    <mergeCell ref="BK20:BP20"/>
    <mergeCell ref="BQ20:BX20"/>
    <mergeCell ref="BY20:CD20"/>
    <mergeCell ref="CE20:CL20"/>
    <mergeCell ref="CM20:CU20"/>
    <mergeCell ref="BK22:BP22"/>
    <mergeCell ref="BQ22:BX22"/>
    <mergeCell ref="BY22:CD22"/>
    <mergeCell ref="CE22:CL22"/>
    <mergeCell ref="CM22:CU22"/>
    <mergeCell ref="A21:K21"/>
    <mergeCell ref="L21:O21"/>
    <mergeCell ref="P21:V21"/>
    <mergeCell ref="W21:AB21"/>
    <mergeCell ref="AC21:AH21"/>
    <mergeCell ref="A22:K22"/>
    <mergeCell ref="L22:O22"/>
    <mergeCell ref="P22:V22"/>
    <mergeCell ref="W22:AB22"/>
    <mergeCell ref="AC22:AH22"/>
    <mergeCell ref="AI22:AP22"/>
    <mergeCell ref="AQ22:AV22"/>
    <mergeCell ref="AW22:BB22"/>
    <mergeCell ref="BC22:BJ22"/>
    <mergeCell ref="AI21:AP21"/>
    <mergeCell ref="AQ21:AV21"/>
    <mergeCell ref="AW21:BB21"/>
    <mergeCell ref="BC21:BJ21"/>
    <mergeCell ref="BK21:BP21"/>
    <mergeCell ref="A23:K23"/>
    <mergeCell ref="L23:O23"/>
    <mergeCell ref="P23:V23"/>
    <mergeCell ref="W23:AB23"/>
    <mergeCell ref="AC23:AH23"/>
    <mergeCell ref="AI23:AP23"/>
    <mergeCell ref="AQ23:AV23"/>
    <mergeCell ref="AW23:BB23"/>
    <mergeCell ref="BC23:BJ23"/>
    <mergeCell ref="BQ25:BX25"/>
    <mergeCell ref="BY25:CD25"/>
    <mergeCell ref="CE25:CL25"/>
    <mergeCell ref="CM25:CU25"/>
    <mergeCell ref="A24:K24"/>
    <mergeCell ref="L24:O24"/>
    <mergeCell ref="P24:V24"/>
    <mergeCell ref="W24:AB24"/>
    <mergeCell ref="AC24:AH24"/>
    <mergeCell ref="AI24:AP24"/>
    <mergeCell ref="AQ24:AV24"/>
    <mergeCell ref="AW24:BB24"/>
    <mergeCell ref="BC24:BJ24"/>
    <mergeCell ref="BK23:BP23"/>
    <mergeCell ref="BQ23:BX23"/>
    <mergeCell ref="BY23:CD23"/>
    <mergeCell ref="CE23:CL23"/>
    <mergeCell ref="CM23:CU23"/>
    <mergeCell ref="BK24:BP24"/>
    <mergeCell ref="BQ24:BX24"/>
    <mergeCell ref="BY24:CD24"/>
    <mergeCell ref="CE24:CL24"/>
    <mergeCell ref="CM24:CU24"/>
    <mergeCell ref="BK26:BP26"/>
    <mergeCell ref="BQ26:BX26"/>
    <mergeCell ref="BY26:CD26"/>
    <mergeCell ref="CE26:CL26"/>
    <mergeCell ref="CM26:CU26"/>
    <mergeCell ref="A25:K25"/>
    <mergeCell ref="L25:O25"/>
    <mergeCell ref="P25:V25"/>
    <mergeCell ref="W25:AB25"/>
    <mergeCell ref="AC25:AH25"/>
    <mergeCell ref="A26:K26"/>
    <mergeCell ref="L26:O26"/>
    <mergeCell ref="P26:V26"/>
    <mergeCell ref="W26:AB26"/>
    <mergeCell ref="AC26:AH26"/>
    <mergeCell ref="AI26:AP26"/>
    <mergeCell ref="AQ26:AV26"/>
    <mergeCell ref="AW26:BB26"/>
    <mergeCell ref="BC26:BJ26"/>
    <mergeCell ref="AI25:AP25"/>
    <mergeCell ref="AQ25:AV25"/>
    <mergeCell ref="AW25:BB25"/>
    <mergeCell ref="BC25:BJ25"/>
    <mergeCell ref="BK25:BP25"/>
    <mergeCell ref="L28:O28"/>
    <mergeCell ref="P28:V28"/>
    <mergeCell ref="W28:AB28"/>
    <mergeCell ref="AC28:AH28"/>
    <mergeCell ref="AI28:AP28"/>
    <mergeCell ref="AQ28:AV28"/>
    <mergeCell ref="BQ28:BX28"/>
    <mergeCell ref="A27:K27"/>
    <mergeCell ref="L27:O27"/>
    <mergeCell ref="P27:V27"/>
    <mergeCell ref="W27:AB27"/>
    <mergeCell ref="AC27:AH27"/>
    <mergeCell ref="AI27:AP27"/>
    <mergeCell ref="AW28:BB28"/>
    <mergeCell ref="BC28:BJ28"/>
    <mergeCell ref="AQ27:AV27"/>
    <mergeCell ref="AW27:BB27"/>
    <mergeCell ref="BC27:BJ27"/>
    <mergeCell ref="BY28:CD28"/>
    <mergeCell ref="CE28:CL28"/>
    <mergeCell ref="CM28:CU28"/>
    <mergeCell ref="CE27:CL27"/>
    <mergeCell ref="CM27:CU27"/>
    <mergeCell ref="BQ27:BX27"/>
    <mergeCell ref="BY27:CD27"/>
    <mergeCell ref="BK27:BP27"/>
    <mergeCell ref="BK28:BP28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4"/>
  <sheetViews>
    <sheetView zoomScale="120" zoomScaleNormal="120" workbookViewId="0">
      <selection activeCell="BI9" sqref="BI9:BU9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379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228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226">
        <v>774220401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81" t="s">
        <v>62</v>
      </c>
      <c r="BE8" s="81"/>
      <c r="BF8" s="81"/>
      <c r="BG8" s="81"/>
      <c r="BH8" s="81"/>
      <c r="BI8" s="162">
        <v>0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77" t="s">
        <v>63</v>
      </c>
      <c r="BE9" s="77"/>
      <c r="BF9" s="77"/>
      <c r="BG9" s="77"/>
      <c r="BH9" s="77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77"/>
      <c r="BE10" s="77"/>
      <c r="BF10" s="77"/>
      <c r="BG10" s="77"/>
      <c r="BH10" s="77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ht="15" customHeight="1" x14ac:dyDescent="0.2">
      <c r="BC11" s="18" t="s">
        <v>40</v>
      </c>
      <c r="BD11" s="84" t="s">
        <v>38</v>
      </c>
      <c r="BE11" s="84"/>
      <c r="BF11" s="84"/>
      <c r="BG11" s="84"/>
      <c r="BH11" s="84"/>
      <c r="BI11" s="158">
        <f>BI8+BI9+BI10</f>
        <v>0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</row>
    <row r="14" spans="1:99" x14ac:dyDescent="0.2">
      <c r="A14" s="13" t="s">
        <v>478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380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226">
        <v>774220401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81" t="s">
        <v>62</v>
      </c>
      <c r="BE21" s="81"/>
      <c r="BF21" s="81"/>
      <c r="BG21" s="81"/>
      <c r="BH21" s="81"/>
      <c r="BI21" s="162">
        <f>BI11</f>
        <v>0</v>
      </c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77" t="s">
        <v>63</v>
      </c>
      <c r="BE22" s="77"/>
      <c r="BF22" s="77"/>
      <c r="BG22" s="77"/>
      <c r="BH22" s="77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77"/>
      <c r="BE23" s="77"/>
      <c r="BF23" s="77"/>
      <c r="BG23" s="77"/>
      <c r="BH23" s="77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 x14ac:dyDescent="0.2">
      <c r="BC24" s="18" t="s">
        <v>40</v>
      </c>
      <c r="BD24" s="84" t="s">
        <v>38</v>
      </c>
      <c r="BE24" s="84"/>
      <c r="BF24" s="84"/>
      <c r="BG24" s="84"/>
      <c r="BH24" s="84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</row>
  </sheetData>
  <sheetProtection selectLockedCells="1" selectUnlockedCells="1"/>
  <mergeCells count="84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BD11:BH11"/>
    <mergeCell ref="BI11:BU11"/>
    <mergeCell ref="BV11:CH11"/>
    <mergeCell ref="CI11:CU11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BD24:BH24"/>
    <mergeCell ref="BI24:BU24"/>
    <mergeCell ref="BV24:CH24"/>
    <mergeCell ref="CI24:CU24"/>
    <mergeCell ref="A23:BC23"/>
    <mergeCell ref="BD23:BH23"/>
    <mergeCell ref="BI23:BU23"/>
    <mergeCell ref="BV23:CH23"/>
    <mergeCell ref="CI23:CU23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6"/>
  <sheetViews>
    <sheetView zoomScale="120" zoomScaleNormal="120" workbookViewId="0">
      <selection activeCell="BI23" sqref="BI23:CU24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104" t="s">
        <v>330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80" t="s">
        <v>626</v>
      </c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'транспортный налог'!CM15</f>
        <v>12965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162">
        <f>' транспортный 1 год'!CM13</f>
        <v>12965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192">
        <f>'трансп.2 год'!CM13</f>
        <v>12965</v>
      </c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 t="s">
        <v>63</v>
      </c>
      <c r="BD9" s="77"/>
      <c r="BE9" s="77"/>
      <c r="BF9" s="77"/>
      <c r="BG9" s="77"/>
      <c r="BH9" s="77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79"/>
      <c r="BG10" s="79"/>
      <c r="BH10" s="79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s="2" customFormat="1" ht="11.2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99" s="15" customFormat="1" ht="11.25" x14ac:dyDescent="0.2">
      <c r="A12" s="39" t="s">
        <v>381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</row>
    <row r="13" spans="1:99" s="2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6" spans="1:99" x14ac:dyDescent="0.2">
      <c r="A16" s="13" t="s">
        <v>475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8" spans="1:99" x14ac:dyDescent="0.2">
      <c r="A18" s="63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 t="s">
        <v>20</v>
      </c>
      <c r="BE18" s="64"/>
      <c r="BF18" s="64"/>
      <c r="BG18" s="64"/>
      <c r="BH18" s="64"/>
      <c r="BI18" s="65" t="s">
        <v>21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 t="s">
        <v>22</v>
      </c>
      <c r="BE19" s="58"/>
      <c r="BF19" s="58"/>
      <c r="BG19" s="58"/>
      <c r="BH19" s="58"/>
      <c r="BI19" s="58" t="s">
        <v>603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604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60" t="s">
        <v>658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24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25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 t="s">
        <v>26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27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 t="s">
        <v>28</v>
      </c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 t="s">
        <v>28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>
        <v>3</v>
      </c>
      <c r="BE22" s="55"/>
      <c r="BF22" s="55"/>
      <c r="BG22" s="55"/>
      <c r="BH22" s="55"/>
      <c r="BI22" s="55">
        <v>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v>5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>
        <v>6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 x14ac:dyDescent="0.25">
      <c r="A23" s="44" t="s">
        <v>72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51" t="s">
        <v>62</v>
      </c>
      <c r="BE23" s="51"/>
      <c r="BF23" s="51"/>
      <c r="BG23" s="51"/>
      <c r="BH23" s="51"/>
      <c r="BI23" s="162">
        <f>BI25</f>
        <v>12965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162">
        <f t="shared" ref="BV23" si="0">BV25</f>
        <v>12965</v>
      </c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162">
        <f t="shared" ref="CI23" si="1">CI25</f>
        <v>12965</v>
      </c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</row>
    <row r="24" spans="1:99" x14ac:dyDescent="0.2">
      <c r="A24" s="50" t="s">
        <v>468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51"/>
      <c r="BF24" s="51"/>
      <c r="BG24" s="51"/>
      <c r="BH24" s="5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</row>
    <row r="25" spans="1:99" ht="15" customHeight="1" x14ac:dyDescent="0.2">
      <c r="A25" s="111" t="s">
        <v>659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4"/>
      <c r="BD25" s="96" t="s">
        <v>63</v>
      </c>
      <c r="BE25" s="97"/>
      <c r="BF25" s="97"/>
      <c r="BG25" s="97"/>
      <c r="BH25" s="77"/>
      <c r="BI25" s="159">
        <f>BI8</f>
        <v>12965</v>
      </c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8"/>
      <c r="BV25" s="159">
        <f t="shared" ref="BV25" si="2">BV8</f>
        <v>12965</v>
      </c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8"/>
      <c r="CI25" s="159">
        <f t="shared" ref="CI25" si="3">CI8</f>
        <v>12965</v>
      </c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8"/>
    </row>
    <row r="26" spans="1:99" ht="15" customHeight="1" x14ac:dyDescent="0.2">
      <c r="A26" s="40" t="s">
        <v>469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 t="s">
        <v>74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111" t="s">
        <v>466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4"/>
      <c r="BD27" s="96" t="s">
        <v>75</v>
      </c>
      <c r="BE27" s="97"/>
      <c r="BF27" s="97"/>
      <c r="BG27" s="97"/>
      <c r="BH27" s="77"/>
      <c r="BI27" s="93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8"/>
      <c r="BV27" s="93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8"/>
      <c r="CI27" s="93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" customHeight="1" x14ac:dyDescent="0.2">
      <c r="A28" s="40" t="s">
        <v>73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 t="s">
        <v>76</v>
      </c>
      <c r="BE28" s="41"/>
      <c r="BF28" s="41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s="2" customFormat="1" ht="30" customHeight="1" x14ac:dyDescent="0.2">
      <c r="A29" s="191" t="s">
        <v>476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41" t="s">
        <v>464</v>
      </c>
      <c r="BE29" s="41"/>
      <c r="BF29" s="41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3.5" thickBo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84" t="s">
        <v>465</v>
      </c>
      <c r="BE30" s="84"/>
      <c r="BF30" s="84"/>
      <c r="BG30" s="84"/>
      <c r="BH30" s="84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hidden="1" x14ac:dyDescent="0.2"/>
    <row r="32" spans="1:99" hidden="1" x14ac:dyDescent="0.2"/>
    <row r="33" spans="1:99" hidden="1" x14ac:dyDescent="0.2"/>
    <row r="34" spans="1:99" hidden="1" x14ac:dyDescent="0.2"/>
    <row r="35" spans="1:99" s="15" customFormat="1" ht="11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</row>
    <row r="36" spans="1:99" s="2" customFormat="1" ht="11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</row>
  </sheetData>
  <sheetProtection selectLockedCells="1" selectUnlockedCells="1"/>
  <mergeCells count="107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2:CU13"/>
    <mergeCell ref="A18:BC18"/>
    <mergeCell ref="BD18:BH18"/>
    <mergeCell ref="B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4"/>
    <mergeCell ref="BI23:BU24"/>
    <mergeCell ref="BV23:CH24"/>
    <mergeCell ref="CI23:CU24"/>
    <mergeCell ref="A24:BC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35:CU36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1"/>
  <sheetViews>
    <sheetView zoomScale="120" zoomScaleNormal="120" workbookViewId="0">
      <selection activeCell="BI16" sqref="BI16:CU1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382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383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100" t="s">
        <v>384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41" t="s">
        <v>33</v>
      </c>
      <c r="BE23" s="41"/>
      <c r="BF23" s="41"/>
      <c r="BG23" s="41"/>
      <c r="BH23" s="41"/>
      <c r="BI23" s="103">
        <f>'распределение 853'!BI29:BU29</f>
        <v>13033.61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>
        <v>0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>
        <v>0</v>
      </c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x14ac:dyDescent="0.2">
      <c r="A24" s="101" t="s">
        <v>385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x14ac:dyDescent="0.2">
      <c r="A25" s="104" t="s">
        <v>386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41"/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" customHeight="1" x14ac:dyDescent="0.2">
      <c r="A26" s="99" t="s">
        <v>387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41" t="s">
        <v>37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x14ac:dyDescent="0.2">
      <c r="A27" s="101" t="s">
        <v>388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45" t="s">
        <v>38</v>
      </c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x14ac:dyDescent="0.2">
      <c r="A28" s="102" t="s">
        <v>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45"/>
      <c r="BE28" s="45"/>
      <c r="BF28" s="45"/>
      <c r="BG28" s="45"/>
      <c r="BH28" s="45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s="2" customFormat="1" ht="11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99" s="15" customFormat="1" ht="12.75" customHeight="1" x14ac:dyDescent="0.2">
      <c r="A30" s="15" t="s">
        <v>389</v>
      </c>
    </row>
    <row r="31" spans="1:99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</row>
  </sheetData>
  <sheetProtection selectLockedCells="1" selectUnlockedCells="1"/>
  <mergeCells count="73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A17:BC17"/>
    <mergeCell ref="BD17:BH17"/>
    <mergeCell ref="BI17:BU17"/>
    <mergeCell ref="BV17:CH17"/>
    <mergeCell ref="CI17:CU17"/>
    <mergeCell ref="J11:BV11"/>
    <mergeCell ref="CH11:CU12"/>
    <mergeCell ref="A16:BC16"/>
    <mergeCell ref="BD16:BH16"/>
    <mergeCell ref="BI16:CU16"/>
    <mergeCell ref="A19:BC19"/>
    <mergeCell ref="BD19:BH19"/>
    <mergeCell ref="BI19:BU19"/>
    <mergeCell ref="BV19:CH19"/>
    <mergeCell ref="CI19:CU19"/>
    <mergeCell ref="A18:BC18"/>
    <mergeCell ref="BD18:BH18"/>
    <mergeCell ref="BI18:BU18"/>
    <mergeCell ref="BV18:CH18"/>
    <mergeCell ref="CI18:CU18"/>
    <mergeCell ref="A21:BC21"/>
    <mergeCell ref="BD21:BH21"/>
    <mergeCell ref="BI21:BU21"/>
    <mergeCell ref="BV21:CH21"/>
    <mergeCell ref="CI22:CU22"/>
    <mergeCell ref="CI21:CU21"/>
    <mergeCell ref="A22:BC22"/>
    <mergeCell ref="BD22:BH22"/>
    <mergeCell ref="BI22:BU22"/>
    <mergeCell ref="BV22:CH22"/>
    <mergeCell ref="A20:BC20"/>
    <mergeCell ref="BD20:BH20"/>
    <mergeCell ref="BI20:BU20"/>
    <mergeCell ref="BV20:CH20"/>
    <mergeCell ref="CI20:CU20"/>
    <mergeCell ref="A23:BC23"/>
    <mergeCell ref="BD23:BH23"/>
    <mergeCell ref="BI23:BU23"/>
    <mergeCell ref="BV23:CH23"/>
    <mergeCell ref="CI24:CU25"/>
    <mergeCell ref="A25:BC25"/>
    <mergeCell ref="A24:BC24"/>
    <mergeCell ref="BD24:BH25"/>
    <mergeCell ref="BI24:BU25"/>
    <mergeCell ref="BV24:CH25"/>
    <mergeCell ref="CI23:CU23"/>
    <mergeCell ref="BI26:BU26"/>
    <mergeCell ref="BV26:CH26"/>
    <mergeCell ref="CI26:CU26"/>
    <mergeCell ref="A26:BC26"/>
    <mergeCell ref="BD26:BH26"/>
    <mergeCell ref="A27:BC27"/>
    <mergeCell ref="BD27:BH28"/>
    <mergeCell ref="BI27:BU28"/>
    <mergeCell ref="BV27:CH28"/>
    <mergeCell ref="CI27:CU28"/>
    <mergeCell ref="A28:BC28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6"/>
  <sheetViews>
    <sheetView zoomScale="120" zoomScaleNormal="120" workbookViewId="0">
      <selection activeCell="BI3" sqref="BI3:CU6"/>
    </sheetView>
  </sheetViews>
  <sheetFormatPr defaultColWidth="1.42578125" defaultRowHeight="12.75" x14ac:dyDescent="0.2"/>
  <cols>
    <col min="1" max="37" width="1.42578125" style="1"/>
    <col min="38" max="38" width="8.42578125" style="1" bestFit="1" customWidth="1"/>
    <col min="39" max="16384" width="1.42578125" style="1"/>
  </cols>
  <sheetData>
    <row r="1" spans="1:99" x14ac:dyDescent="0.2">
      <c r="A1" s="13" t="s">
        <v>390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104" t="s">
        <v>391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51" t="s">
        <v>30</v>
      </c>
      <c r="BE8" s="51"/>
      <c r="BF8" s="51"/>
      <c r="BG8" s="51"/>
      <c r="BH8" s="51"/>
      <c r="BI8" s="162">
        <f>AL24</f>
        <v>13033.61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99" t="s">
        <v>392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41" t="s">
        <v>32</v>
      </c>
      <c r="BE9" s="41"/>
      <c r="BF9" s="41"/>
      <c r="BG9" s="41"/>
      <c r="BH9" s="41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BC10" s="18" t="s">
        <v>40</v>
      </c>
      <c r="BD10" s="84" t="s">
        <v>38</v>
      </c>
      <c r="BE10" s="84"/>
      <c r="BF10" s="84"/>
      <c r="BG10" s="84"/>
      <c r="BH10" s="84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3" spans="1:99" x14ac:dyDescent="0.2">
      <c r="A13" s="13" t="s">
        <v>393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5" spans="1:99" x14ac:dyDescent="0.2">
      <c r="A15" s="63" t="s">
        <v>19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 t="s">
        <v>20</v>
      </c>
      <c r="S15" s="64"/>
      <c r="T15" s="64"/>
      <c r="U15" s="64"/>
      <c r="V15" s="64" t="s">
        <v>602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 t="s">
        <v>23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0" t="s">
        <v>23</v>
      </c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</row>
    <row r="16" spans="1:99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 t="s">
        <v>22</v>
      </c>
      <c r="S16" s="58"/>
      <c r="T16" s="58"/>
      <c r="U16" s="58"/>
      <c r="V16" s="91" t="s">
        <v>46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 t="s">
        <v>47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2" t="s">
        <v>48</v>
      </c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8"/>
      <c r="T17" s="58"/>
      <c r="U17" s="58"/>
      <c r="V17" s="58" t="s">
        <v>65</v>
      </c>
      <c r="W17" s="58"/>
      <c r="X17" s="58"/>
      <c r="Y17" s="58"/>
      <c r="Z17" s="58"/>
      <c r="AA17" s="58"/>
      <c r="AB17" s="58"/>
      <c r="AC17" s="58"/>
      <c r="AD17" s="58" t="s">
        <v>50</v>
      </c>
      <c r="AE17" s="58"/>
      <c r="AF17" s="58"/>
      <c r="AG17" s="58"/>
      <c r="AH17" s="58"/>
      <c r="AI17" s="58"/>
      <c r="AJ17" s="58"/>
      <c r="AK17" s="58"/>
      <c r="AL17" s="64" t="s">
        <v>49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58" t="s">
        <v>65</v>
      </c>
      <c r="AW17" s="58"/>
      <c r="AX17" s="58"/>
      <c r="AY17" s="58"/>
      <c r="AZ17" s="58"/>
      <c r="BA17" s="58"/>
      <c r="BB17" s="58"/>
      <c r="BC17" s="58"/>
      <c r="BD17" s="58" t="s">
        <v>50</v>
      </c>
      <c r="BE17" s="58"/>
      <c r="BF17" s="58"/>
      <c r="BG17" s="58"/>
      <c r="BH17" s="58"/>
      <c r="BI17" s="58"/>
      <c r="BJ17" s="58"/>
      <c r="BK17" s="58"/>
      <c r="BL17" s="64" t="s">
        <v>49</v>
      </c>
      <c r="BM17" s="64"/>
      <c r="BN17" s="64"/>
      <c r="BO17" s="64"/>
      <c r="BP17" s="64"/>
      <c r="BQ17" s="64"/>
      <c r="BR17" s="64"/>
      <c r="BS17" s="64"/>
      <c r="BT17" s="64"/>
      <c r="BU17" s="64"/>
      <c r="BV17" s="58" t="s">
        <v>65</v>
      </c>
      <c r="BW17" s="58"/>
      <c r="BX17" s="58"/>
      <c r="BY17" s="58"/>
      <c r="BZ17" s="58"/>
      <c r="CA17" s="58"/>
      <c r="CB17" s="58"/>
      <c r="CC17" s="58"/>
      <c r="CD17" s="58" t="s">
        <v>50</v>
      </c>
      <c r="CE17" s="58"/>
      <c r="CF17" s="58"/>
      <c r="CG17" s="58"/>
      <c r="CH17" s="58"/>
      <c r="CI17" s="58"/>
      <c r="CJ17" s="58"/>
      <c r="CK17" s="58"/>
      <c r="CL17" s="60" t="s">
        <v>49</v>
      </c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8" t="s">
        <v>394</v>
      </c>
      <c r="W18" s="58"/>
      <c r="X18" s="58"/>
      <c r="Y18" s="58"/>
      <c r="Z18" s="58"/>
      <c r="AA18" s="58"/>
      <c r="AB18" s="58"/>
      <c r="AC18" s="58"/>
      <c r="AD18" s="58" t="s">
        <v>395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 t="s">
        <v>394</v>
      </c>
      <c r="AW18" s="58"/>
      <c r="AX18" s="58"/>
      <c r="AY18" s="58"/>
      <c r="AZ18" s="58"/>
      <c r="BA18" s="58"/>
      <c r="BB18" s="58"/>
      <c r="BC18" s="58"/>
      <c r="BD18" s="58" t="s">
        <v>395</v>
      </c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394</v>
      </c>
      <c r="BW18" s="58"/>
      <c r="BX18" s="58"/>
      <c r="BY18" s="58"/>
      <c r="BZ18" s="58"/>
      <c r="CA18" s="58"/>
      <c r="CB18" s="58"/>
      <c r="CC18" s="58"/>
      <c r="CD18" s="58" t="s">
        <v>395</v>
      </c>
      <c r="CE18" s="58"/>
      <c r="CF18" s="58"/>
      <c r="CG18" s="58"/>
      <c r="CH18" s="58"/>
      <c r="CI18" s="58"/>
      <c r="CJ18" s="58"/>
      <c r="CK18" s="58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8" t="s">
        <v>67</v>
      </c>
      <c r="W19" s="58"/>
      <c r="X19" s="58"/>
      <c r="Y19" s="58"/>
      <c r="Z19" s="58"/>
      <c r="AA19" s="58"/>
      <c r="AB19" s="58"/>
      <c r="AC19" s="58"/>
      <c r="AD19" s="58" t="s">
        <v>171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 t="s">
        <v>67</v>
      </c>
      <c r="AW19" s="58"/>
      <c r="AX19" s="58"/>
      <c r="AY19" s="58"/>
      <c r="AZ19" s="58"/>
      <c r="BA19" s="58"/>
      <c r="BB19" s="58"/>
      <c r="BC19" s="58"/>
      <c r="BD19" s="58" t="s">
        <v>171</v>
      </c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67</v>
      </c>
      <c r="BW19" s="58"/>
      <c r="BX19" s="58"/>
      <c r="BY19" s="58"/>
      <c r="BZ19" s="58"/>
      <c r="CA19" s="58"/>
      <c r="CB19" s="58"/>
      <c r="CC19" s="58"/>
      <c r="CD19" s="58" t="s">
        <v>171</v>
      </c>
      <c r="CE19" s="58"/>
      <c r="CF19" s="58"/>
      <c r="CG19" s="58"/>
      <c r="CH19" s="58"/>
      <c r="CI19" s="58"/>
      <c r="CJ19" s="58"/>
      <c r="CK19" s="58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>
        <v>2</v>
      </c>
      <c r="S20" s="55"/>
      <c r="T20" s="55"/>
      <c r="U20" s="55"/>
      <c r="V20" s="55">
        <v>3</v>
      </c>
      <c r="W20" s="55"/>
      <c r="X20" s="55"/>
      <c r="Y20" s="55"/>
      <c r="Z20" s="55"/>
      <c r="AA20" s="55"/>
      <c r="AB20" s="55"/>
      <c r="AC20" s="55"/>
      <c r="AD20" s="55">
        <v>4</v>
      </c>
      <c r="AE20" s="55"/>
      <c r="AF20" s="55"/>
      <c r="AG20" s="55"/>
      <c r="AH20" s="55"/>
      <c r="AI20" s="55"/>
      <c r="AJ20" s="55"/>
      <c r="AK20" s="55"/>
      <c r="AL20" s="55">
        <v>5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>
        <v>6</v>
      </c>
      <c r="AW20" s="55"/>
      <c r="AX20" s="55"/>
      <c r="AY20" s="55"/>
      <c r="AZ20" s="55"/>
      <c r="BA20" s="55"/>
      <c r="BB20" s="55"/>
      <c r="BC20" s="55"/>
      <c r="BD20" s="55">
        <v>7</v>
      </c>
      <c r="BE20" s="55"/>
      <c r="BF20" s="55"/>
      <c r="BG20" s="55"/>
      <c r="BH20" s="55"/>
      <c r="BI20" s="55"/>
      <c r="BJ20" s="55"/>
      <c r="BK20" s="55"/>
      <c r="BL20" s="55">
        <v>8</v>
      </c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9</v>
      </c>
      <c r="BW20" s="55"/>
      <c r="BX20" s="55"/>
      <c r="BY20" s="55"/>
      <c r="BZ20" s="55"/>
      <c r="CA20" s="55"/>
      <c r="CB20" s="55"/>
      <c r="CC20" s="55"/>
      <c r="CD20" s="55">
        <v>10</v>
      </c>
      <c r="CE20" s="55"/>
      <c r="CF20" s="55"/>
      <c r="CG20" s="55"/>
      <c r="CH20" s="55"/>
      <c r="CI20" s="55"/>
      <c r="CJ20" s="55"/>
      <c r="CK20" s="55"/>
      <c r="CL20" s="56">
        <v>11</v>
      </c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x14ac:dyDescent="0.2">
      <c r="A21" s="44" t="s">
        <v>396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1" t="s">
        <v>30</v>
      </c>
      <c r="S21" s="51"/>
      <c r="T21" s="51"/>
      <c r="U21" s="51"/>
      <c r="V21" s="176" t="s">
        <v>41</v>
      </c>
      <c r="W21" s="176"/>
      <c r="X21" s="176"/>
      <c r="Y21" s="176"/>
      <c r="Z21" s="176"/>
      <c r="AA21" s="176"/>
      <c r="AB21" s="176"/>
      <c r="AC21" s="176"/>
      <c r="AD21" s="176" t="s">
        <v>41</v>
      </c>
      <c r="AE21" s="176"/>
      <c r="AF21" s="176"/>
      <c r="AG21" s="176"/>
      <c r="AH21" s="176"/>
      <c r="AI21" s="176"/>
      <c r="AJ21" s="176"/>
      <c r="AK21" s="176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176" t="s">
        <v>41</v>
      </c>
      <c r="AW21" s="176"/>
      <c r="AX21" s="176"/>
      <c r="AY21" s="176"/>
      <c r="AZ21" s="176"/>
      <c r="BA21" s="176"/>
      <c r="BB21" s="176"/>
      <c r="BC21" s="176"/>
      <c r="BD21" s="176" t="s">
        <v>41</v>
      </c>
      <c r="BE21" s="176"/>
      <c r="BF21" s="176"/>
      <c r="BG21" s="176"/>
      <c r="BH21" s="176"/>
      <c r="BI21" s="176"/>
      <c r="BJ21" s="176"/>
      <c r="BK21" s="176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176" t="s">
        <v>41</v>
      </c>
      <c r="BW21" s="176"/>
      <c r="BX21" s="176"/>
      <c r="BY21" s="176"/>
      <c r="BZ21" s="176"/>
      <c r="CA21" s="176"/>
      <c r="CB21" s="176"/>
      <c r="CC21" s="176"/>
      <c r="CD21" s="176" t="s">
        <v>41</v>
      </c>
      <c r="CE21" s="176"/>
      <c r="CF21" s="176"/>
      <c r="CG21" s="176"/>
      <c r="CH21" s="176"/>
      <c r="CI21" s="176"/>
      <c r="CJ21" s="176"/>
      <c r="CK21" s="176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x14ac:dyDescent="0.2">
      <c r="A22" s="48" t="s">
        <v>397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1"/>
      <c r="S22" s="51"/>
      <c r="T22" s="51"/>
      <c r="U22" s="51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x14ac:dyDescent="0.2">
      <c r="A23" s="48" t="s">
        <v>42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1"/>
      <c r="S23" s="51"/>
      <c r="T23" s="51"/>
      <c r="U23" s="51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x14ac:dyDescent="0.2">
      <c r="A24" s="105" t="s">
        <v>43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41" t="s">
        <v>44</v>
      </c>
      <c r="S24" s="41"/>
      <c r="T24" s="41"/>
      <c r="U24" s="41"/>
      <c r="V24" s="42">
        <v>1</v>
      </c>
      <c r="W24" s="42"/>
      <c r="X24" s="42"/>
      <c r="Y24" s="42"/>
      <c r="Z24" s="42"/>
      <c r="AA24" s="42"/>
      <c r="AB24" s="42"/>
      <c r="AC24" s="42"/>
      <c r="AD24" s="42">
        <v>1</v>
      </c>
      <c r="AE24" s="42"/>
      <c r="AF24" s="42"/>
      <c r="AG24" s="42"/>
      <c r="AH24" s="42"/>
      <c r="AI24" s="42"/>
      <c r="AJ24" s="42"/>
      <c r="AK24" s="42"/>
      <c r="AL24" s="263">
        <v>13033.61</v>
      </c>
      <c r="AM24" s="264"/>
      <c r="AN24" s="264"/>
      <c r="AO24" s="264"/>
      <c r="AP24" s="264"/>
      <c r="AQ24" s="264"/>
      <c r="AR24" s="264"/>
      <c r="AS24" s="264"/>
      <c r="AT24" s="264"/>
      <c r="AU24" s="265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41"/>
      <c r="S25" s="41"/>
      <c r="T25" s="41"/>
      <c r="U25" s="41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266"/>
      <c r="AM25" s="267"/>
      <c r="AN25" s="267"/>
      <c r="AO25" s="267"/>
      <c r="AP25" s="267"/>
      <c r="AQ25" s="267"/>
      <c r="AR25" s="267"/>
      <c r="AS25" s="267"/>
      <c r="AT25" s="267"/>
      <c r="AU25" s="268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84"/>
      <c r="S26" s="84"/>
      <c r="T26" s="84"/>
      <c r="U26" s="84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</sheetData>
  <sheetProtection selectLockedCells="1" selectUnlockedCells="1"/>
  <mergeCells count="127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BV16:CU16"/>
    <mergeCell ref="A9:BC9"/>
    <mergeCell ref="BD9:BH9"/>
    <mergeCell ref="BI9:BU9"/>
    <mergeCell ref="BV9:CH9"/>
    <mergeCell ref="CI9:CU9"/>
    <mergeCell ref="BD10:BH10"/>
    <mergeCell ref="BI10:BU10"/>
    <mergeCell ref="BV10:CH10"/>
    <mergeCell ref="CI10:CU10"/>
    <mergeCell ref="A15:Q15"/>
    <mergeCell ref="R15:U15"/>
    <mergeCell ref="V15:AU15"/>
    <mergeCell ref="AV15:BU15"/>
    <mergeCell ref="BV15:CU15"/>
    <mergeCell ref="A16:Q16"/>
    <mergeCell ref="R16:U16"/>
    <mergeCell ref="V16:AU16"/>
    <mergeCell ref="AV16:BU16"/>
    <mergeCell ref="A18:Q18"/>
    <mergeCell ref="R18:U18"/>
    <mergeCell ref="V18:AC18"/>
    <mergeCell ref="AD18:AK18"/>
    <mergeCell ref="AL18:AU18"/>
    <mergeCell ref="A17:Q17"/>
    <mergeCell ref="R17:U17"/>
    <mergeCell ref="V17:AC17"/>
    <mergeCell ref="AD17:AK17"/>
    <mergeCell ref="AL17:AU17"/>
    <mergeCell ref="CL18:CU18"/>
    <mergeCell ref="BD17:BK17"/>
    <mergeCell ref="BL17:BU17"/>
    <mergeCell ref="BV17:CC17"/>
    <mergeCell ref="CD17:CK17"/>
    <mergeCell ref="CL17:CU17"/>
    <mergeCell ref="AV19:BC19"/>
    <mergeCell ref="AV18:BC18"/>
    <mergeCell ref="BD18:BK18"/>
    <mergeCell ref="BL18:BU18"/>
    <mergeCell ref="BV18:CC18"/>
    <mergeCell ref="CD18:CK18"/>
    <mergeCell ref="AV17:BC17"/>
    <mergeCell ref="A20:Q20"/>
    <mergeCell ref="R20:U20"/>
    <mergeCell ref="V20:AC20"/>
    <mergeCell ref="AD20:AK20"/>
    <mergeCell ref="AL20:AU20"/>
    <mergeCell ref="A19:Q19"/>
    <mergeCell ref="R19:U19"/>
    <mergeCell ref="V19:AC19"/>
    <mergeCell ref="AD19:AK19"/>
    <mergeCell ref="AL19:AU19"/>
    <mergeCell ref="BV20:CC20"/>
    <mergeCell ref="CD20:CK20"/>
    <mergeCell ref="CL20:CU20"/>
    <mergeCell ref="BD19:BK19"/>
    <mergeCell ref="BL19:BU19"/>
    <mergeCell ref="BV19:CC19"/>
    <mergeCell ref="CD19:CK19"/>
    <mergeCell ref="CL19:CU19"/>
    <mergeCell ref="AV21:BC23"/>
    <mergeCell ref="AV20:BC20"/>
    <mergeCell ref="BD20:BK20"/>
    <mergeCell ref="BL20:BU20"/>
    <mergeCell ref="BD21:BK23"/>
    <mergeCell ref="BL21:BU23"/>
    <mergeCell ref="BV21:CC23"/>
    <mergeCell ref="CD21:CK23"/>
    <mergeCell ref="CL21:CU23"/>
    <mergeCell ref="A22:Q22"/>
    <mergeCell ref="A23:Q23"/>
    <mergeCell ref="A21:Q21"/>
    <mergeCell ref="R21:U23"/>
    <mergeCell ref="V21:AC23"/>
    <mergeCell ref="AD21:AK23"/>
    <mergeCell ref="AL21:AU23"/>
    <mergeCell ref="A25:Q25"/>
    <mergeCell ref="A24:Q24"/>
    <mergeCell ref="R24:U25"/>
    <mergeCell ref="V24:AC25"/>
    <mergeCell ref="AD24:AK25"/>
    <mergeCell ref="AL24:AU25"/>
    <mergeCell ref="CD24:CK25"/>
    <mergeCell ref="CL24:CU25"/>
    <mergeCell ref="AV24:BC25"/>
    <mergeCell ref="CD26:CK26"/>
    <mergeCell ref="CL26:CU26"/>
    <mergeCell ref="BD24:BK25"/>
    <mergeCell ref="BL24:BU25"/>
    <mergeCell ref="BV24:CC25"/>
    <mergeCell ref="A26:Q26"/>
    <mergeCell ref="R26:U26"/>
    <mergeCell ref="V26:AC26"/>
    <mergeCell ref="AD26:AK26"/>
    <mergeCell ref="AL26:AU26"/>
    <mergeCell ref="BV26:CC26"/>
    <mergeCell ref="AV26:BC26"/>
    <mergeCell ref="BD26:BK26"/>
    <mergeCell ref="BL26:BU26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CU14"/>
  <sheetViews>
    <sheetView zoomScale="120" zoomScaleNormal="120" workbookViewId="0">
      <selection activeCell="A4" sqref="A4"/>
    </sheetView>
  </sheetViews>
  <sheetFormatPr defaultColWidth="1.42578125" defaultRowHeight="12.75" x14ac:dyDescent="0.2"/>
  <cols>
    <col min="1" max="16384" width="1.42578125" style="1"/>
  </cols>
  <sheetData>
    <row r="3" spans="1:99" x14ac:dyDescent="0.2">
      <c r="A3" s="13" t="s">
        <v>479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5" spans="1:99" x14ac:dyDescent="0.2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 t="s">
        <v>20</v>
      </c>
      <c r="S5" s="64"/>
      <c r="T5" s="64"/>
      <c r="U5" s="64"/>
      <c r="V5" s="64" t="s">
        <v>23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 t="s">
        <v>23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0" t="s">
        <v>23</v>
      </c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 t="s">
        <v>22</v>
      </c>
      <c r="S6" s="58"/>
      <c r="T6" s="58"/>
      <c r="U6" s="58"/>
      <c r="V6" s="91" t="s">
        <v>46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 t="s">
        <v>47</v>
      </c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2" t="s">
        <v>48</v>
      </c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</row>
    <row r="7" spans="1:99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8"/>
      <c r="T7" s="58"/>
      <c r="U7" s="58"/>
      <c r="V7" s="58" t="s">
        <v>65</v>
      </c>
      <c r="W7" s="58"/>
      <c r="X7" s="58"/>
      <c r="Y7" s="58"/>
      <c r="Z7" s="58"/>
      <c r="AA7" s="58"/>
      <c r="AB7" s="58"/>
      <c r="AC7" s="58"/>
      <c r="AD7" s="58" t="s">
        <v>50</v>
      </c>
      <c r="AE7" s="58"/>
      <c r="AF7" s="58"/>
      <c r="AG7" s="58"/>
      <c r="AH7" s="58"/>
      <c r="AI7" s="58"/>
      <c r="AJ7" s="58"/>
      <c r="AK7" s="58"/>
      <c r="AL7" s="64" t="s">
        <v>49</v>
      </c>
      <c r="AM7" s="64"/>
      <c r="AN7" s="64"/>
      <c r="AO7" s="64"/>
      <c r="AP7" s="64"/>
      <c r="AQ7" s="64"/>
      <c r="AR7" s="64"/>
      <c r="AS7" s="64"/>
      <c r="AT7" s="64"/>
      <c r="AU7" s="64"/>
      <c r="AV7" s="58" t="s">
        <v>65</v>
      </c>
      <c r="AW7" s="58"/>
      <c r="AX7" s="58"/>
      <c r="AY7" s="58"/>
      <c r="AZ7" s="58"/>
      <c r="BA7" s="58"/>
      <c r="BB7" s="58"/>
      <c r="BC7" s="58"/>
      <c r="BD7" s="58" t="s">
        <v>50</v>
      </c>
      <c r="BE7" s="58"/>
      <c r="BF7" s="58"/>
      <c r="BG7" s="58"/>
      <c r="BH7" s="58"/>
      <c r="BI7" s="58"/>
      <c r="BJ7" s="58"/>
      <c r="BK7" s="58"/>
      <c r="BL7" s="64" t="s">
        <v>49</v>
      </c>
      <c r="BM7" s="64"/>
      <c r="BN7" s="64"/>
      <c r="BO7" s="64"/>
      <c r="BP7" s="64"/>
      <c r="BQ7" s="64"/>
      <c r="BR7" s="64"/>
      <c r="BS7" s="64"/>
      <c r="BT7" s="64"/>
      <c r="BU7" s="64"/>
      <c r="BV7" s="58" t="s">
        <v>65</v>
      </c>
      <c r="BW7" s="58"/>
      <c r="BX7" s="58"/>
      <c r="BY7" s="58"/>
      <c r="BZ7" s="58"/>
      <c r="CA7" s="58"/>
      <c r="CB7" s="58"/>
      <c r="CC7" s="58"/>
      <c r="CD7" s="58" t="s">
        <v>50</v>
      </c>
      <c r="CE7" s="58"/>
      <c r="CF7" s="58"/>
      <c r="CG7" s="58"/>
      <c r="CH7" s="58"/>
      <c r="CI7" s="58"/>
      <c r="CJ7" s="58"/>
      <c r="CK7" s="58"/>
      <c r="CL7" s="60" t="s">
        <v>49</v>
      </c>
      <c r="CM7" s="60"/>
      <c r="CN7" s="60"/>
      <c r="CO7" s="60"/>
      <c r="CP7" s="60"/>
      <c r="CQ7" s="60"/>
      <c r="CR7" s="60"/>
      <c r="CS7" s="60"/>
      <c r="CT7" s="60"/>
      <c r="CU7" s="60"/>
    </row>
    <row r="8" spans="1:99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 t="s">
        <v>394</v>
      </c>
      <c r="W8" s="58"/>
      <c r="X8" s="58"/>
      <c r="Y8" s="58"/>
      <c r="Z8" s="58"/>
      <c r="AA8" s="58"/>
      <c r="AB8" s="58"/>
      <c r="AC8" s="58"/>
      <c r="AD8" s="58" t="s">
        <v>395</v>
      </c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 t="s">
        <v>394</v>
      </c>
      <c r="AW8" s="58"/>
      <c r="AX8" s="58"/>
      <c r="AY8" s="58"/>
      <c r="AZ8" s="58"/>
      <c r="BA8" s="58"/>
      <c r="BB8" s="58"/>
      <c r="BC8" s="58"/>
      <c r="BD8" s="58" t="s">
        <v>395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 t="s">
        <v>394</v>
      </c>
      <c r="BW8" s="58"/>
      <c r="BX8" s="58"/>
      <c r="BY8" s="58"/>
      <c r="BZ8" s="58"/>
      <c r="CA8" s="58"/>
      <c r="CB8" s="58"/>
      <c r="CC8" s="58"/>
      <c r="CD8" s="58" t="s">
        <v>395</v>
      </c>
      <c r="CE8" s="58"/>
      <c r="CF8" s="58"/>
      <c r="CG8" s="58"/>
      <c r="CH8" s="58"/>
      <c r="CI8" s="58"/>
      <c r="CJ8" s="58"/>
      <c r="CK8" s="58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8"/>
      <c r="U9" s="58"/>
      <c r="V9" s="58" t="s">
        <v>67</v>
      </c>
      <c r="W9" s="58"/>
      <c r="X9" s="58"/>
      <c r="Y9" s="58"/>
      <c r="Z9" s="58"/>
      <c r="AA9" s="58"/>
      <c r="AB9" s="58"/>
      <c r="AC9" s="58"/>
      <c r="AD9" s="58" t="s">
        <v>171</v>
      </c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 t="s">
        <v>67</v>
      </c>
      <c r="AW9" s="58"/>
      <c r="AX9" s="58"/>
      <c r="AY9" s="58"/>
      <c r="AZ9" s="58"/>
      <c r="BA9" s="58"/>
      <c r="BB9" s="58"/>
      <c r="BC9" s="58"/>
      <c r="BD9" s="58" t="s">
        <v>171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 t="s">
        <v>67</v>
      </c>
      <c r="BW9" s="58"/>
      <c r="BX9" s="58"/>
      <c r="BY9" s="58"/>
      <c r="BZ9" s="58"/>
      <c r="CA9" s="58"/>
      <c r="CB9" s="58"/>
      <c r="CC9" s="58"/>
      <c r="CD9" s="58" t="s">
        <v>171</v>
      </c>
      <c r="CE9" s="58"/>
      <c r="CF9" s="58"/>
      <c r="CG9" s="58"/>
      <c r="CH9" s="58"/>
      <c r="CI9" s="58"/>
      <c r="CJ9" s="58"/>
      <c r="CK9" s="58"/>
      <c r="CL9" s="59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4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>
        <v>2</v>
      </c>
      <c r="S10" s="55"/>
      <c r="T10" s="55"/>
      <c r="U10" s="55"/>
      <c r="V10" s="55">
        <v>3</v>
      </c>
      <c r="W10" s="55"/>
      <c r="X10" s="55"/>
      <c r="Y10" s="55"/>
      <c r="Z10" s="55"/>
      <c r="AA10" s="55"/>
      <c r="AB10" s="55"/>
      <c r="AC10" s="55"/>
      <c r="AD10" s="55">
        <v>4</v>
      </c>
      <c r="AE10" s="55"/>
      <c r="AF10" s="55"/>
      <c r="AG10" s="55"/>
      <c r="AH10" s="55"/>
      <c r="AI10" s="55"/>
      <c r="AJ10" s="55"/>
      <c r="AK10" s="55"/>
      <c r="AL10" s="55">
        <v>5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>
        <v>6</v>
      </c>
      <c r="AW10" s="55"/>
      <c r="AX10" s="55"/>
      <c r="AY10" s="55"/>
      <c r="AZ10" s="55"/>
      <c r="BA10" s="55"/>
      <c r="BB10" s="55"/>
      <c r="BC10" s="55"/>
      <c r="BD10" s="55">
        <v>7</v>
      </c>
      <c r="BE10" s="55"/>
      <c r="BF10" s="55"/>
      <c r="BG10" s="55"/>
      <c r="BH10" s="55"/>
      <c r="BI10" s="55"/>
      <c r="BJ10" s="55"/>
      <c r="BK10" s="55"/>
      <c r="BL10" s="55">
        <v>8</v>
      </c>
      <c r="BM10" s="55"/>
      <c r="BN10" s="55"/>
      <c r="BO10" s="55"/>
      <c r="BP10" s="55"/>
      <c r="BQ10" s="55"/>
      <c r="BR10" s="55"/>
      <c r="BS10" s="55"/>
      <c r="BT10" s="55"/>
      <c r="BU10" s="55"/>
      <c r="BV10" s="55">
        <v>9</v>
      </c>
      <c r="BW10" s="55"/>
      <c r="BX10" s="55"/>
      <c r="BY10" s="55"/>
      <c r="BZ10" s="55"/>
      <c r="CA10" s="55"/>
      <c r="CB10" s="55"/>
      <c r="CC10" s="55"/>
      <c r="CD10" s="55">
        <v>10</v>
      </c>
      <c r="CE10" s="55"/>
      <c r="CF10" s="55"/>
      <c r="CG10" s="55"/>
      <c r="CH10" s="55"/>
      <c r="CI10" s="55"/>
      <c r="CJ10" s="55"/>
      <c r="CK10" s="55"/>
      <c r="CL10" s="56">
        <v>11</v>
      </c>
      <c r="CM10" s="56"/>
      <c r="CN10" s="56"/>
      <c r="CO10" s="56"/>
      <c r="CP10" s="56"/>
      <c r="CQ10" s="56"/>
      <c r="CR10" s="56"/>
      <c r="CS10" s="56"/>
      <c r="CT10" s="56"/>
      <c r="CU10" s="56"/>
    </row>
    <row r="11" spans="1:99" ht="15" customHeight="1" x14ac:dyDescent="0.2">
      <c r="A11" s="89" t="s">
        <v>398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51" t="s">
        <v>30</v>
      </c>
      <c r="S11" s="51"/>
      <c r="T11" s="51"/>
      <c r="U11" s="51"/>
      <c r="V11" s="176" t="s">
        <v>41</v>
      </c>
      <c r="W11" s="176"/>
      <c r="X11" s="176"/>
      <c r="Y11" s="176"/>
      <c r="Z11" s="176"/>
      <c r="AA11" s="176"/>
      <c r="AB11" s="176"/>
      <c r="AC11" s="176"/>
      <c r="AD11" s="176" t="s">
        <v>41</v>
      </c>
      <c r="AE11" s="176"/>
      <c r="AF11" s="176"/>
      <c r="AG11" s="176"/>
      <c r="AH11" s="176"/>
      <c r="AI11" s="176"/>
      <c r="AJ11" s="176"/>
      <c r="AK11" s="176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176" t="s">
        <v>41</v>
      </c>
      <c r="AW11" s="176"/>
      <c r="AX11" s="176"/>
      <c r="AY11" s="176"/>
      <c r="AZ11" s="176"/>
      <c r="BA11" s="176"/>
      <c r="BB11" s="176"/>
      <c r="BC11" s="176"/>
      <c r="BD11" s="176" t="s">
        <v>41</v>
      </c>
      <c r="BE11" s="176"/>
      <c r="BF11" s="176"/>
      <c r="BG11" s="176"/>
      <c r="BH11" s="176"/>
      <c r="BI11" s="176"/>
      <c r="BJ11" s="176"/>
      <c r="BK11" s="176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176" t="s">
        <v>41</v>
      </c>
      <c r="BW11" s="176"/>
      <c r="BX11" s="176"/>
      <c r="BY11" s="176"/>
      <c r="BZ11" s="176"/>
      <c r="CA11" s="176"/>
      <c r="CB11" s="176"/>
      <c r="CC11" s="176"/>
      <c r="CD11" s="176" t="s">
        <v>41</v>
      </c>
      <c r="CE11" s="176"/>
      <c r="CF11" s="176"/>
      <c r="CG11" s="176"/>
      <c r="CH11" s="176"/>
      <c r="CI11" s="176"/>
      <c r="CJ11" s="176"/>
      <c r="CK11" s="176"/>
      <c r="CL11" s="53"/>
      <c r="CM11" s="53"/>
      <c r="CN11" s="53"/>
      <c r="CO11" s="53"/>
      <c r="CP11" s="53"/>
      <c r="CQ11" s="53"/>
      <c r="CR11" s="53"/>
      <c r="CS11" s="53"/>
      <c r="CT11" s="53"/>
      <c r="CU11" s="53"/>
    </row>
    <row r="12" spans="1:99" x14ac:dyDescent="0.2">
      <c r="A12" s="105" t="s">
        <v>43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41" t="s">
        <v>44</v>
      </c>
      <c r="S12" s="41"/>
      <c r="T12" s="41"/>
      <c r="U12" s="4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x14ac:dyDescent="0.2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41"/>
      <c r="S13" s="41"/>
      <c r="T13" s="41"/>
      <c r="U13" s="4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5" customHeight="1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84"/>
      <c r="S14" s="84"/>
      <c r="T14" s="84"/>
      <c r="U14" s="84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</sheetData>
  <sheetProtection selectLockedCells="1" selectUnlockedCells="1"/>
  <mergeCells count="88">
    <mergeCell ref="A5:Q5"/>
    <mergeCell ref="R5:U5"/>
    <mergeCell ref="V5:AU5"/>
    <mergeCell ref="AV5:BU5"/>
    <mergeCell ref="BV5:CU5"/>
    <mergeCell ref="A6:Q6"/>
    <mergeCell ref="R6:U6"/>
    <mergeCell ref="V6:AU6"/>
    <mergeCell ref="AV6:BU6"/>
    <mergeCell ref="BV6:CU6"/>
    <mergeCell ref="CD7:CK7"/>
    <mergeCell ref="A7:Q7"/>
    <mergeCell ref="R7:U7"/>
    <mergeCell ref="V7:AC7"/>
    <mergeCell ref="AD7:AK7"/>
    <mergeCell ref="AL7:AU7"/>
    <mergeCell ref="CL7:CU7"/>
    <mergeCell ref="A8:Q8"/>
    <mergeCell ref="R8:U8"/>
    <mergeCell ref="V8:AC8"/>
    <mergeCell ref="AD8:AK8"/>
    <mergeCell ref="AL8:AU8"/>
    <mergeCell ref="AV8:BC8"/>
    <mergeCell ref="BD8:BK8"/>
    <mergeCell ref="BL8:BU8"/>
    <mergeCell ref="BV8:CC8"/>
    <mergeCell ref="CD8:CK8"/>
    <mergeCell ref="CL8:CU8"/>
    <mergeCell ref="AV7:BC7"/>
    <mergeCell ref="BD7:BK7"/>
    <mergeCell ref="BL7:BU7"/>
    <mergeCell ref="BV7:CC7"/>
    <mergeCell ref="CD9:CK9"/>
    <mergeCell ref="A9:Q9"/>
    <mergeCell ref="R9:U9"/>
    <mergeCell ref="V9:AC9"/>
    <mergeCell ref="AD9:AK9"/>
    <mergeCell ref="AL9:AU9"/>
    <mergeCell ref="CL9:CU9"/>
    <mergeCell ref="A10:Q10"/>
    <mergeCell ref="R10:U10"/>
    <mergeCell ref="V10:AC10"/>
    <mergeCell ref="AD10:AK10"/>
    <mergeCell ref="AL10:AU10"/>
    <mergeCell ref="AV10:BC10"/>
    <mergeCell ref="BD10:BK10"/>
    <mergeCell ref="BL10:BU10"/>
    <mergeCell ref="BV10:CC10"/>
    <mergeCell ref="CD10:CK10"/>
    <mergeCell ref="CL10:CU10"/>
    <mergeCell ref="AV9:BC9"/>
    <mergeCell ref="BD9:BK9"/>
    <mergeCell ref="BL9:BU9"/>
    <mergeCell ref="BV9:CC9"/>
    <mergeCell ref="CL11:CU11"/>
    <mergeCell ref="A13:Q13"/>
    <mergeCell ref="A12:Q12"/>
    <mergeCell ref="R12:U13"/>
    <mergeCell ref="V12:AC13"/>
    <mergeCell ref="AD12:AK13"/>
    <mergeCell ref="AV11:BC11"/>
    <mergeCell ref="BD11:BK11"/>
    <mergeCell ref="BL11:BU11"/>
    <mergeCell ref="BV11:CC11"/>
    <mergeCell ref="CD11:CK11"/>
    <mergeCell ref="A11:Q11"/>
    <mergeCell ref="R11:U11"/>
    <mergeCell ref="V11:AC11"/>
    <mergeCell ref="AD11:AK11"/>
    <mergeCell ref="AL11:AU11"/>
    <mergeCell ref="CD14:CK14"/>
    <mergeCell ref="CL14:CU14"/>
    <mergeCell ref="AL12:AU13"/>
    <mergeCell ref="AV14:BC14"/>
    <mergeCell ref="BD12:BK13"/>
    <mergeCell ref="BL12:BU13"/>
    <mergeCell ref="BV12:CC13"/>
    <mergeCell ref="CD12:CK13"/>
    <mergeCell ref="CL12:CU13"/>
    <mergeCell ref="AV12:BC13"/>
    <mergeCell ref="BD14:BK14"/>
    <mergeCell ref="BL14:BU14"/>
    <mergeCell ref="BV14:CC14"/>
    <mergeCell ref="A14:Q14"/>
    <mergeCell ref="R14:U14"/>
    <mergeCell ref="V14:AC14"/>
    <mergeCell ref="AD14:AK14"/>
    <mergeCell ref="AL14:AU14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2"/>
  <sheetViews>
    <sheetView zoomScale="120" zoomScaleNormal="120" workbookViewId="0">
      <selection activeCell="BI18" sqref="BI18:CU21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 t="s">
        <v>20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20</v>
      </c>
      <c r="BD3" s="64"/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8" t="s">
        <v>71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 t="s">
        <v>22</v>
      </c>
      <c r="BD4" s="58"/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5">
        <v>2</v>
      </c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>
        <v>3</v>
      </c>
      <c r="BD7" s="55"/>
      <c r="BE7" s="55"/>
      <c r="BF7" s="55"/>
      <c r="BG7" s="55"/>
      <c r="BH7" s="55"/>
      <c r="BI7" s="55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6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104" t="s">
        <v>391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80" t="s">
        <v>625</v>
      </c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 t="s">
        <v>62</v>
      </c>
      <c r="BD8" s="81"/>
      <c r="BE8" s="81"/>
      <c r="BF8" s="81"/>
      <c r="BG8" s="81"/>
      <c r="BH8" s="81"/>
      <c r="BI8" s="162">
        <f>BI29</f>
        <v>13033.61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 t="s">
        <v>63</v>
      </c>
      <c r="BD9" s="77"/>
      <c r="BE9" s="77"/>
      <c r="BF9" s="77"/>
      <c r="BG9" s="77"/>
      <c r="BH9" s="77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9"/>
      <c r="BD10" s="79"/>
      <c r="BE10" s="79"/>
      <c r="BF10" s="79"/>
      <c r="BG10" s="79"/>
      <c r="BH10" s="79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s="2" customFormat="1" ht="11.2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99" s="15" customFormat="1" ht="11.25" x14ac:dyDescent="0.2">
      <c r="A12" s="39" t="s">
        <v>399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</row>
    <row r="13" spans="1:99" s="2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6" spans="1:99" x14ac:dyDescent="0.2">
      <c r="A16" s="13" t="s">
        <v>475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8" spans="1:99" x14ac:dyDescent="0.2">
      <c r="A18" s="63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 t="s">
        <v>20</v>
      </c>
      <c r="BE18" s="64"/>
      <c r="BF18" s="64"/>
      <c r="BG18" s="64"/>
      <c r="BH18" s="64"/>
      <c r="BI18" s="65" t="s">
        <v>21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 t="s">
        <v>22</v>
      </c>
      <c r="BE19" s="58"/>
      <c r="BF19" s="58"/>
      <c r="BG19" s="58"/>
      <c r="BH19" s="58"/>
      <c r="BI19" s="58" t="s">
        <v>603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604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60" t="s">
        <v>658</v>
      </c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24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25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 t="s">
        <v>26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27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 t="s">
        <v>28</v>
      </c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 t="s">
        <v>28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ht="13.5" thickBot="1" x14ac:dyDescent="0.25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>
        <v>3</v>
      </c>
      <c r="BE22" s="55"/>
      <c r="BF22" s="55"/>
      <c r="BG22" s="55"/>
      <c r="BH22" s="55"/>
      <c r="BI22" s="55">
        <v>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v>5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>
        <v>6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 x14ac:dyDescent="0.25">
      <c r="A23" s="44" t="s">
        <v>72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51" t="s">
        <v>62</v>
      </c>
      <c r="BE23" s="51"/>
      <c r="BF23" s="51"/>
      <c r="BG23" s="51"/>
      <c r="BH23" s="51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x14ac:dyDescent="0.2">
      <c r="A24" s="50" t="s">
        <v>468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51"/>
      <c r="BF24" s="51"/>
      <c r="BG24" s="51"/>
      <c r="BH24" s="5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15" customHeight="1" x14ac:dyDescent="0.2">
      <c r="A25" s="111" t="s">
        <v>466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4"/>
      <c r="BD25" s="96" t="s">
        <v>63</v>
      </c>
      <c r="BE25" s="97"/>
      <c r="BF25" s="97"/>
      <c r="BG25" s="97"/>
      <c r="BH25" s="77"/>
      <c r="BI25" s="93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8"/>
      <c r="BV25" s="93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8"/>
      <c r="CI25" s="93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5"/>
    </row>
    <row r="26" spans="1:99" ht="15" customHeight="1" x14ac:dyDescent="0.2">
      <c r="A26" s="40" t="s">
        <v>469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 t="s">
        <v>74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111" t="s">
        <v>466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4"/>
      <c r="BD27" s="96" t="s">
        <v>75</v>
      </c>
      <c r="BE27" s="97"/>
      <c r="BF27" s="97"/>
      <c r="BG27" s="97"/>
      <c r="BH27" s="77"/>
      <c r="BI27" s="93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8"/>
      <c r="BV27" s="93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8"/>
      <c r="CI27" s="93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" customHeight="1" x14ac:dyDescent="0.2">
      <c r="A28" s="40" t="s">
        <v>73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 t="s">
        <v>76</v>
      </c>
      <c r="BE28" s="41"/>
      <c r="BF28" s="41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s="2" customFormat="1" ht="30" customHeight="1" x14ac:dyDescent="0.2">
      <c r="A29" s="191" t="s">
        <v>476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41" t="s">
        <v>464</v>
      </c>
      <c r="BE29" s="41"/>
      <c r="BF29" s="41"/>
      <c r="BG29" s="41"/>
      <c r="BH29" s="41"/>
      <c r="BI29" s="103">
        <f>'штрафы, пени'!AL24</f>
        <v>13033.61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3.5" thickBo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84" t="s">
        <v>465</v>
      </c>
      <c r="BE30" s="84"/>
      <c r="BF30" s="84"/>
      <c r="BG30" s="84"/>
      <c r="BH30" s="84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s="15" customFormat="1" ht="11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  <row r="32" spans="1:99" s="2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</sheetData>
  <sheetProtection selectLockedCells="1" selectUnlockedCells="1"/>
  <mergeCells count="107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2:CU13"/>
    <mergeCell ref="A18:BC18"/>
    <mergeCell ref="BD18:BH18"/>
    <mergeCell ref="B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4"/>
    <mergeCell ref="BI23:BU24"/>
    <mergeCell ref="BV23:CH24"/>
    <mergeCell ref="CI23:CU24"/>
    <mergeCell ref="A24:BC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31:CU32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1"/>
  <sheetViews>
    <sheetView zoomScale="120" zoomScaleNormal="120" workbookViewId="0">
      <selection activeCell="BI16" sqref="BI16:CU1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400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401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101" t="s">
        <v>402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88" t="s">
        <v>33</v>
      </c>
      <c r="BE23" s="88"/>
      <c r="BF23" s="88"/>
      <c r="BG23" s="88"/>
      <c r="BH23" s="88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</row>
    <row r="24" spans="1:99" ht="15" customHeight="1" x14ac:dyDescent="0.2">
      <c r="A24" s="99" t="s">
        <v>36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99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37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1" t="s">
        <v>403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45" t="s">
        <v>38</v>
      </c>
      <c r="BE26" s="45"/>
      <c r="BF26" s="45"/>
      <c r="BG26" s="45"/>
      <c r="BH26" s="45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x14ac:dyDescent="0.2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45"/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s="2" customFormat="1" ht="11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99" s="15" customFormat="1" ht="11.25" x14ac:dyDescent="0.2">
      <c r="A29" s="39" t="s">
        <v>404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</row>
    <row r="30" spans="1:99" s="15" customFormat="1" ht="11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</row>
    <row r="31" spans="1:99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</sheetData>
  <sheetProtection selectLockedCells="1" selectUnlockedCells="1"/>
  <mergeCells count="73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9:CU31"/>
    <mergeCell ref="A26:BC26"/>
    <mergeCell ref="BD26:BH27"/>
    <mergeCell ref="BI26:BU27"/>
    <mergeCell ref="BV26:CH27"/>
    <mergeCell ref="CI26:CU27"/>
    <mergeCell ref="A27:BC27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0"/>
  <sheetViews>
    <sheetView tabSelected="1" zoomScale="120" zoomScaleNormal="120" workbookViewId="0">
      <selection activeCell="AP39" sqref="AP3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87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104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51" t="s">
        <v>30</v>
      </c>
      <c r="BE21" s="51"/>
      <c r="BF21" s="51"/>
      <c r="BG21" s="51"/>
      <c r="BH21" s="51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1" t="s">
        <v>32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5" customHeight="1" x14ac:dyDescent="0.2">
      <c r="A23" s="99" t="s">
        <v>88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41" t="s">
        <v>33</v>
      </c>
      <c r="BE23" s="41"/>
      <c r="BF23" s="41"/>
      <c r="BG23" s="41"/>
      <c r="BH23" s="41"/>
      <c r="BI23" s="103">
        <f>распределение112!BI26</f>
        <v>0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103">
        <f>распределение112!BV26</f>
        <v>0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103">
        <f>распределение112!CI26</f>
        <v>0</v>
      </c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</row>
    <row r="24" spans="1:99" ht="15" customHeight="1" x14ac:dyDescent="0.2">
      <c r="A24" s="99" t="s">
        <v>36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41" t="s">
        <v>35</v>
      </c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99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37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1" t="s">
        <v>89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45" t="s">
        <v>38</v>
      </c>
      <c r="BE26" s="45"/>
      <c r="BF26" s="45"/>
      <c r="BG26" s="45"/>
      <c r="BH26" s="45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x14ac:dyDescent="0.2">
      <c r="A27" s="102" t="s">
        <v>58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45"/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s="2" customFormat="1" ht="11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99" s="15" customFormat="1" ht="11.25" x14ac:dyDescent="0.2">
      <c r="A29" s="39" t="s">
        <v>90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</row>
    <row r="30" spans="1:99" s="2" customFormat="1" ht="11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</row>
  </sheetData>
  <sheetProtection selectLockedCells="1" selectUnlockedCells="1"/>
  <mergeCells count="73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9:CU30"/>
    <mergeCell ref="A26:BC26"/>
    <mergeCell ref="BD26:BH27"/>
    <mergeCell ref="BI26:BU27"/>
    <mergeCell ref="BV26:CH27"/>
    <mergeCell ref="CI26:CU27"/>
    <mergeCell ref="A27:BC27"/>
  </mergeCells>
  <pageMargins left="0.39374999999999999" right="0.39374999999999999" top="0.78749999999999998" bottom="0.39374999999999999" header="0.27569444444444446" footer="0.51180555555555551"/>
  <pageSetup paperSize="9" firstPageNumber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50"/>
  <sheetViews>
    <sheetView topLeftCell="A18" zoomScale="120" zoomScaleNormal="120" workbookViewId="0">
      <selection activeCell="DJ28" sqref="DJ28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23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23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23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 x14ac:dyDescent="0.25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3.5" thickBot="1" x14ac:dyDescent="0.25">
      <c r="A8" s="101" t="s">
        <v>406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51" t="s">
        <v>30</v>
      </c>
      <c r="BE8" s="51"/>
      <c r="BF8" s="51"/>
      <c r="BG8" s="51"/>
      <c r="BH8" s="51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102" t="s">
        <v>407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51"/>
      <c r="BE9" s="51"/>
      <c r="BF9" s="51"/>
      <c r="BG9" s="51"/>
      <c r="BH9" s="51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x14ac:dyDescent="0.2">
      <c r="A10" s="101" t="s">
        <v>408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41" t="s">
        <v>32</v>
      </c>
      <c r="BE10" s="41"/>
      <c r="BF10" s="41"/>
      <c r="BG10" s="41"/>
      <c r="BH10" s="41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x14ac:dyDescent="0.2">
      <c r="A11" s="102" t="s">
        <v>409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41"/>
      <c r="BE11" s="41"/>
      <c r="BF11" s="41"/>
      <c r="BG11" s="41"/>
      <c r="BH11" s="41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ht="15" customHeight="1" thickBot="1" x14ac:dyDescent="0.25">
      <c r="BC12" s="18" t="s">
        <v>40</v>
      </c>
      <c r="BD12" s="84" t="s">
        <v>38</v>
      </c>
      <c r="BE12" s="84"/>
      <c r="BF12" s="84"/>
      <c r="BG12" s="84"/>
      <c r="BH12" s="84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</row>
    <row r="15" spans="1:99" x14ac:dyDescent="0.2">
      <c r="A15" s="13" t="s">
        <v>410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7" spans="1:99" x14ac:dyDescent="0.2">
      <c r="A17" s="63" t="s">
        <v>59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 t="s">
        <v>20</v>
      </c>
      <c r="V17" s="64"/>
      <c r="W17" s="64"/>
      <c r="X17" s="64"/>
      <c r="Y17" s="64" t="s">
        <v>23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 t="s">
        <v>23</v>
      </c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0" t="s">
        <v>23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 t="s">
        <v>411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 t="s">
        <v>22</v>
      </c>
      <c r="V18" s="58"/>
      <c r="W18" s="58"/>
      <c r="X18" s="58"/>
      <c r="Y18" s="91" t="s">
        <v>46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 t="s">
        <v>47</v>
      </c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2" t="s">
        <v>48</v>
      </c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8"/>
      <c r="W19" s="58"/>
      <c r="X19" s="58"/>
      <c r="Y19" s="58" t="s">
        <v>65</v>
      </c>
      <c r="Z19" s="58"/>
      <c r="AA19" s="58"/>
      <c r="AB19" s="58"/>
      <c r="AC19" s="58"/>
      <c r="AD19" s="58"/>
      <c r="AE19" s="58"/>
      <c r="AF19" s="58"/>
      <c r="AG19" s="58"/>
      <c r="AH19" s="58" t="s">
        <v>50</v>
      </c>
      <c r="AI19" s="58"/>
      <c r="AJ19" s="58"/>
      <c r="AK19" s="58"/>
      <c r="AL19" s="58"/>
      <c r="AM19" s="58"/>
      <c r="AN19" s="58"/>
      <c r="AO19" s="64" t="s">
        <v>49</v>
      </c>
      <c r="AP19" s="64"/>
      <c r="AQ19" s="64"/>
      <c r="AR19" s="64"/>
      <c r="AS19" s="64"/>
      <c r="AT19" s="64"/>
      <c r="AU19" s="64"/>
      <c r="AV19" s="64"/>
      <c r="AW19" s="64"/>
      <c r="AX19" s="58" t="s">
        <v>65</v>
      </c>
      <c r="AY19" s="58"/>
      <c r="AZ19" s="58"/>
      <c r="BA19" s="58"/>
      <c r="BB19" s="58"/>
      <c r="BC19" s="58"/>
      <c r="BD19" s="58"/>
      <c r="BE19" s="58"/>
      <c r="BF19" s="58"/>
      <c r="BG19" s="58" t="s">
        <v>50</v>
      </c>
      <c r="BH19" s="58"/>
      <c r="BI19" s="58"/>
      <c r="BJ19" s="58"/>
      <c r="BK19" s="58"/>
      <c r="BL19" s="58"/>
      <c r="BM19" s="58"/>
      <c r="BN19" s="64" t="s">
        <v>49</v>
      </c>
      <c r="BO19" s="64"/>
      <c r="BP19" s="64"/>
      <c r="BQ19" s="64"/>
      <c r="BR19" s="64"/>
      <c r="BS19" s="64"/>
      <c r="BT19" s="64"/>
      <c r="BU19" s="64"/>
      <c r="BV19" s="64"/>
      <c r="BW19" s="58" t="s">
        <v>65</v>
      </c>
      <c r="BX19" s="58"/>
      <c r="BY19" s="58"/>
      <c r="BZ19" s="58"/>
      <c r="CA19" s="58"/>
      <c r="CB19" s="58"/>
      <c r="CC19" s="58"/>
      <c r="CD19" s="58"/>
      <c r="CE19" s="58"/>
      <c r="CF19" s="58" t="s">
        <v>50</v>
      </c>
      <c r="CG19" s="58"/>
      <c r="CH19" s="58"/>
      <c r="CI19" s="58"/>
      <c r="CJ19" s="58"/>
      <c r="CK19" s="58"/>
      <c r="CL19" s="58"/>
      <c r="CM19" s="60" t="s">
        <v>49</v>
      </c>
      <c r="CN19" s="60"/>
      <c r="CO19" s="60"/>
      <c r="CP19" s="60"/>
      <c r="CQ19" s="60"/>
      <c r="CR19" s="60"/>
      <c r="CS19" s="60"/>
      <c r="CT19" s="60"/>
      <c r="CU19" s="60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58"/>
      <c r="W20" s="58"/>
      <c r="X20" s="58"/>
      <c r="Y20" s="58" t="s">
        <v>394</v>
      </c>
      <c r="Z20" s="58"/>
      <c r="AA20" s="58"/>
      <c r="AB20" s="58"/>
      <c r="AC20" s="58"/>
      <c r="AD20" s="58"/>
      <c r="AE20" s="58"/>
      <c r="AF20" s="58"/>
      <c r="AG20" s="58"/>
      <c r="AH20" s="58" t="s">
        <v>166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 t="s">
        <v>394</v>
      </c>
      <c r="AY20" s="58"/>
      <c r="AZ20" s="58"/>
      <c r="BA20" s="58"/>
      <c r="BB20" s="58"/>
      <c r="BC20" s="58"/>
      <c r="BD20" s="58"/>
      <c r="BE20" s="58"/>
      <c r="BF20" s="58"/>
      <c r="BG20" s="58" t="s">
        <v>166</v>
      </c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 t="s">
        <v>394</v>
      </c>
      <c r="BX20" s="58"/>
      <c r="BY20" s="58"/>
      <c r="BZ20" s="58"/>
      <c r="CA20" s="58"/>
      <c r="CB20" s="58"/>
      <c r="CC20" s="58"/>
      <c r="CD20" s="58"/>
      <c r="CE20" s="58"/>
      <c r="CF20" s="58" t="s">
        <v>166</v>
      </c>
      <c r="CG20" s="58"/>
      <c r="CH20" s="58"/>
      <c r="CI20" s="58"/>
      <c r="CJ20" s="58"/>
      <c r="CK20" s="58"/>
      <c r="CL20" s="58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58"/>
      <c r="W21" s="58"/>
      <c r="X21" s="58"/>
      <c r="Y21" s="58" t="s">
        <v>67</v>
      </c>
      <c r="Z21" s="58"/>
      <c r="AA21" s="58"/>
      <c r="AB21" s="58"/>
      <c r="AC21" s="58"/>
      <c r="AD21" s="58"/>
      <c r="AE21" s="58"/>
      <c r="AF21" s="58"/>
      <c r="AG21" s="58"/>
      <c r="AH21" s="58" t="s">
        <v>412</v>
      </c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 t="s">
        <v>67</v>
      </c>
      <c r="AY21" s="58"/>
      <c r="AZ21" s="58"/>
      <c r="BA21" s="58"/>
      <c r="BB21" s="58"/>
      <c r="BC21" s="58"/>
      <c r="BD21" s="58"/>
      <c r="BE21" s="58"/>
      <c r="BF21" s="58"/>
      <c r="BG21" s="58" t="s">
        <v>412</v>
      </c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 t="s">
        <v>67</v>
      </c>
      <c r="BX21" s="58"/>
      <c r="BY21" s="58"/>
      <c r="BZ21" s="58"/>
      <c r="CA21" s="58"/>
      <c r="CB21" s="58"/>
      <c r="CC21" s="58"/>
      <c r="CD21" s="58"/>
      <c r="CE21" s="58"/>
      <c r="CF21" s="58" t="s">
        <v>412</v>
      </c>
      <c r="CG21" s="58"/>
      <c r="CH21" s="58"/>
      <c r="CI21" s="58"/>
      <c r="CJ21" s="58"/>
      <c r="CK21" s="58"/>
      <c r="CL21" s="58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</v>
      </c>
      <c r="V22" s="55"/>
      <c r="W22" s="55"/>
      <c r="X22" s="55"/>
      <c r="Y22" s="55">
        <v>3</v>
      </c>
      <c r="Z22" s="55"/>
      <c r="AA22" s="55"/>
      <c r="AB22" s="55"/>
      <c r="AC22" s="55"/>
      <c r="AD22" s="55"/>
      <c r="AE22" s="55"/>
      <c r="AF22" s="55"/>
      <c r="AG22" s="55"/>
      <c r="AH22" s="55">
        <v>4</v>
      </c>
      <c r="AI22" s="55"/>
      <c r="AJ22" s="55"/>
      <c r="AK22" s="55"/>
      <c r="AL22" s="55"/>
      <c r="AM22" s="55"/>
      <c r="AN22" s="55"/>
      <c r="AO22" s="55">
        <v>5</v>
      </c>
      <c r="AP22" s="55"/>
      <c r="AQ22" s="55"/>
      <c r="AR22" s="55"/>
      <c r="AS22" s="55"/>
      <c r="AT22" s="55"/>
      <c r="AU22" s="55"/>
      <c r="AV22" s="55"/>
      <c r="AW22" s="55"/>
      <c r="AX22" s="55">
        <v>6</v>
      </c>
      <c r="AY22" s="55"/>
      <c r="AZ22" s="55"/>
      <c r="BA22" s="55"/>
      <c r="BB22" s="55"/>
      <c r="BC22" s="55"/>
      <c r="BD22" s="55"/>
      <c r="BE22" s="55"/>
      <c r="BF22" s="55"/>
      <c r="BG22" s="55">
        <v>7</v>
      </c>
      <c r="BH22" s="55"/>
      <c r="BI22" s="55"/>
      <c r="BJ22" s="55"/>
      <c r="BK22" s="55"/>
      <c r="BL22" s="55"/>
      <c r="BM22" s="55"/>
      <c r="BN22" s="55">
        <v>8</v>
      </c>
      <c r="BO22" s="55"/>
      <c r="BP22" s="55"/>
      <c r="BQ22" s="55"/>
      <c r="BR22" s="55"/>
      <c r="BS22" s="55"/>
      <c r="BT22" s="55"/>
      <c r="BU22" s="55"/>
      <c r="BV22" s="55"/>
      <c r="BW22" s="55">
        <v>9</v>
      </c>
      <c r="BX22" s="55"/>
      <c r="BY22" s="55"/>
      <c r="BZ22" s="55"/>
      <c r="CA22" s="55"/>
      <c r="CB22" s="55"/>
      <c r="CC22" s="55"/>
      <c r="CD22" s="55"/>
      <c r="CE22" s="55"/>
      <c r="CF22" s="55">
        <v>10</v>
      </c>
      <c r="CG22" s="55"/>
      <c r="CH22" s="55"/>
      <c r="CI22" s="55"/>
      <c r="CJ22" s="55"/>
      <c r="CK22" s="55"/>
      <c r="CL22" s="55"/>
      <c r="CM22" s="56">
        <v>11</v>
      </c>
      <c r="CN22" s="56"/>
      <c r="CO22" s="56"/>
      <c r="CP22" s="56"/>
      <c r="CQ22" s="56"/>
      <c r="CR22" s="56"/>
      <c r="CS22" s="56"/>
      <c r="CT22" s="56"/>
      <c r="CU22" s="56"/>
    </row>
    <row r="23" spans="1:99" x14ac:dyDescent="0.2">
      <c r="A23" s="44" t="s">
        <v>413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51" t="s">
        <v>30</v>
      </c>
      <c r="V23" s="51"/>
      <c r="W23" s="51"/>
      <c r="X23" s="51"/>
      <c r="Y23" s="176" t="s">
        <v>41</v>
      </c>
      <c r="Z23" s="176"/>
      <c r="AA23" s="176"/>
      <c r="AB23" s="176"/>
      <c r="AC23" s="176"/>
      <c r="AD23" s="176"/>
      <c r="AE23" s="176"/>
      <c r="AF23" s="176"/>
      <c r="AG23" s="176"/>
      <c r="AH23" s="176" t="s">
        <v>41</v>
      </c>
      <c r="AI23" s="176"/>
      <c r="AJ23" s="176"/>
      <c r="AK23" s="176"/>
      <c r="AL23" s="176"/>
      <c r="AM23" s="176"/>
      <c r="AN23" s="176"/>
      <c r="AO23" s="52"/>
      <c r="AP23" s="52"/>
      <c r="AQ23" s="52"/>
      <c r="AR23" s="52"/>
      <c r="AS23" s="52"/>
      <c r="AT23" s="52"/>
      <c r="AU23" s="52"/>
      <c r="AV23" s="52"/>
      <c r="AW23" s="52"/>
      <c r="AX23" s="176" t="s">
        <v>41</v>
      </c>
      <c r="AY23" s="176"/>
      <c r="AZ23" s="176"/>
      <c r="BA23" s="176"/>
      <c r="BB23" s="176"/>
      <c r="BC23" s="176"/>
      <c r="BD23" s="176"/>
      <c r="BE23" s="176"/>
      <c r="BF23" s="176"/>
      <c r="BG23" s="176" t="s">
        <v>41</v>
      </c>
      <c r="BH23" s="176"/>
      <c r="BI23" s="176"/>
      <c r="BJ23" s="176"/>
      <c r="BK23" s="176"/>
      <c r="BL23" s="176"/>
      <c r="BM23" s="176"/>
      <c r="BN23" s="52"/>
      <c r="BO23" s="52"/>
      <c r="BP23" s="52"/>
      <c r="BQ23" s="52"/>
      <c r="BR23" s="52"/>
      <c r="BS23" s="52"/>
      <c r="BT23" s="52"/>
      <c r="BU23" s="52"/>
      <c r="BV23" s="52"/>
      <c r="BW23" s="176" t="s">
        <v>41</v>
      </c>
      <c r="BX23" s="176"/>
      <c r="BY23" s="176"/>
      <c r="BZ23" s="176"/>
      <c r="CA23" s="176"/>
      <c r="CB23" s="176"/>
      <c r="CC23" s="176"/>
      <c r="CD23" s="176"/>
      <c r="CE23" s="176"/>
      <c r="CF23" s="176" t="s">
        <v>41</v>
      </c>
      <c r="CG23" s="176"/>
      <c r="CH23" s="176"/>
      <c r="CI23" s="176"/>
      <c r="CJ23" s="176"/>
      <c r="CK23" s="176"/>
      <c r="CL23" s="176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x14ac:dyDescent="0.2">
      <c r="A24" s="48" t="s">
        <v>414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1"/>
      <c r="V24" s="51"/>
      <c r="W24" s="51"/>
      <c r="X24" s="51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52"/>
      <c r="AP24" s="52"/>
      <c r="AQ24" s="52"/>
      <c r="AR24" s="52"/>
      <c r="AS24" s="52"/>
      <c r="AT24" s="52"/>
      <c r="AU24" s="52"/>
      <c r="AV24" s="52"/>
      <c r="AW24" s="52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52"/>
      <c r="BO24" s="52"/>
      <c r="BP24" s="52"/>
      <c r="BQ24" s="52"/>
      <c r="BR24" s="52"/>
      <c r="BS24" s="52"/>
      <c r="BT24" s="52"/>
      <c r="BU24" s="52"/>
      <c r="BV24" s="52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x14ac:dyDescent="0.2">
      <c r="A25" s="48" t="s">
        <v>415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1"/>
      <c r="V25" s="51"/>
      <c r="W25" s="51"/>
      <c r="X25" s="51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52"/>
      <c r="AP25" s="52"/>
      <c r="AQ25" s="52"/>
      <c r="AR25" s="52"/>
      <c r="AS25" s="52"/>
      <c r="AT25" s="52"/>
      <c r="AU25" s="52"/>
      <c r="AV25" s="52"/>
      <c r="AW25" s="52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52"/>
      <c r="BO25" s="52"/>
      <c r="BP25" s="52"/>
      <c r="BQ25" s="52"/>
      <c r="BR25" s="52"/>
      <c r="BS25" s="52"/>
      <c r="BT25" s="52"/>
      <c r="BU25" s="52"/>
      <c r="BV25" s="52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x14ac:dyDescent="0.2">
      <c r="A26" s="48" t="s">
        <v>416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1"/>
      <c r="V26" s="51"/>
      <c r="W26" s="51"/>
      <c r="X26" s="51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52"/>
      <c r="AP26" s="52"/>
      <c r="AQ26" s="52"/>
      <c r="AR26" s="52"/>
      <c r="AS26" s="52"/>
      <c r="AT26" s="52"/>
      <c r="AU26" s="52"/>
      <c r="AV26" s="52"/>
      <c r="AW26" s="52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52"/>
      <c r="BO26" s="52"/>
      <c r="BP26" s="52"/>
      <c r="BQ26" s="52"/>
      <c r="BR26" s="52"/>
      <c r="BS26" s="52"/>
      <c r="BT26" s="52"/>
      <c r="BU26" s="52"/>
      <c r="BV26" s="52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53"/>
      <c r="CN26" s="53"/>
      <c r="CO26" s="53"/>
      <c r="CP26" s="53"/>
      <c r="CQ26" s="53"/>
      <c r="CR26" s="53"/>
      <c r="CS26" s="53"/>
      <c r="CT26" s="53"/>
      <c r="CU26" s="53"/>
    </row>
    <row r="27" spans="1:99" x14ac:dyDescent="0.2">
      <c r="A27" s="49" t="s">
        <v>417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1"/>
      <c r="V27" s="51"/>
      <c r="W27" s="51"/>
      <c r="X27" s="51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52"/>
      <c r="AP27" s="52"/>
      <c r="AQ27" s="52"/>
      <c r="AR27" s="52"/>
      <c r="AS27" s="52"/>
      <c r="AT27" s="52"/>
      <c r="AU27" s="52"/>
      <c r="AV27" s="52"/>
      <c r="AW27" s="52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52"/>
      <c r="BO27" s="52"/>
      <c r="BP27" s="52"/>
      <c r="BQ27" s="52"/>
      <c r="BR27" s="52"/>
      <c r="BS27" s="52"/>
      <c r="BT27" s="52"/>
      <c r="BU27" s="52"/>
      <c r="BV27" s="52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x14ac:dyDescent="0.2">
      <c r="A28" s="105" t="s">
        <v>43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41" t="s">
        <v>44</v>
      </c>
      <c r="V28" s="41"/>
      <c r="W28" s="41"/>
      <c r="X28" s="41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x14ac:dyDescent="0.2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41"/>
      <c r="V29" s="41"/>
      <c r="W29" s="41"/>
      <c r="X29" s="41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5" customHeight="1" x14ac:dyDescent="0.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84"/>
      <c r="V30" s="84"/>
      <c r="W30" s="84"/>
      <c r="X30" s="84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7"/>
      <c r="CN30" s="47"/>
      <c r="CO30" s="47"/>
      <c r="CP30" s="47"/>
      <c r="CQ30" s="47"/>
      <c r="CR30" s="47"/>
      <c r="CS30" s="47"/>
      <c r="CT30" s="47"/>
      <c r="CU30" s="47"/>
    </row>
    <row r="33" spans="1:99" x14ac:dyDescent="0.2">
      <c r="A33" s="90" t="s">
        <v>418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</row>
    <row r="34" spans="1:99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</row>
    <row r="36" spans="1:99" x14ac:dyDescent="0.2">
      <c r="A36" s="63" t="s">
        <v>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 t="s">
        <v>20</v>
      </c>
      <c r="V36" s="64"/>
      <c r="W36" s="64"/>
      <c r="X36" s="64"/>
      <c r="Y36" s="64" t="s">
        <v>23</v>
      </c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 t="s">
        <v>23</v>
      </c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0" t="s">
        <v>23</v>
      </c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</row>
    <row r="37" spans="1:99" x14ac:dyDescent="0.2">
      <c r="A37" s="57" t="s">
        <v>411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 t="s">
        <v>22</v>
      </c>
      <c r="V37" s="58"/>
      <c r="W37" s="58"/>
      <c r="X37" s="58"/>
      <c r="Y37" s="91" t="s">
        <v>46</v>
      </c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 t="s">
        <v>47</v>
      </c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2" t="s">
        <v>48</v>
      </c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</row>
    <row r="38" spans="1:99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/>
      <c r="V38" s="58"/>
      <c r="W38" s="58"/>
      <c r="X38" s="58"/>
      <c r="Y38" s="58" t="s">
        <v>65</v>
      </c>
      <c r="Z38" s="58"/>
      <c r="AA38" s="58"/>
      <c r="AB38" s="58"/>
      <c r="AC38" s="58"/>
      <c r="AD38" s="58"/>
      <c r="AE38" s="58"/>
      <c r="AF38" s="58"/>
      <c r="AG38" s="58"/>
      <c r="AH38" s="58" t="s">
        <v>50</v>
      </c>
      <c r="AI38" s="58"/>
      <c r="AJ38" s="58"/>
      <c r="AK38" s="58"/>
      <c r="AL38" s="58"/>
      <c r="AM38" s="58"/>
      <c r="AN38" s="58"/>
      <c r="AO38" s="64" t="s">
        <v>49</v>
      </c>
      <c r="AP38" s="64"/>
      <c r="AQ38" s="64"/>
      <c r="AR38" s="64"/>
      <c r="AS38" s="64"/>
      <c r="AT38" s="64"/>
      <c r="AU38" s="64"/>
      <c r="AV38" s="64"/>
      <c r="AW38" s="64"/>
      <c r="AX38" s="58" t="s">
        <v>65</v>
      </c>
      <c r="AY38" s="58"/>
      <c r="AZ38" s="58"/>
      <c r="BA38" s="58"/>
      <c r="BB38" s="58"/>
      <c r="BC38" s="58"/>
      <c r="BD38" s="58"/>
      <c r="BE38" s="58"/>
      <c r="BF38" s="58"/>
      <c r="BG38" s="58" t="s">
        <v>50</v>
      </c>
      <c r="BH38" s="58"/>
      <c r="BI38" s="58"/>
      <c r="BJ38" s="58"/>
      <c r="BK38" s="58"/>
      <c r="BL38" s="58"/>
      <c r="BM38" s="58"/>
      <c r="BN38" s="64" t="s">
        <v>49</v>
      </c>
      <c r="BO38" s="64"/>
      <c r="BP38" s="64"/>
      <c r="BQ38" s="64"/>
      <c r="BR38" s="64"/>
      <c r="BS38" s="64"/>
      <c r="BT38" s="64"/>
      <c r="BU38" s="64"/>
      <c r="BV38" s="64"/>
      <c r="BW38" s="58" t="s">
        <v>65</v>
      </c>
      <c r="BX38" s="58"/>
      <c r="BY38" s="58"/>
      <c r="BZ38" s="58"/>
      <c r="CA38" s="58"/>
      <c r="CB38" s="58"/>
      <c r="CC38" s="58"/>
      <c r="CD38" s="58"/>
      <c r="CE38" s="58"/>
      <c r="CF38" s="58" t="s">
        <v>50</v>
      </c>
      <c r="CG38" s="58"/>
      <c r="CH38" s="58"/>
      <c r="CI38" s="58"/>
      <c r="CJ38" s="58"/>
      <c r="CK38" s="58"/>
      <c r="CL38" s="58"/>
      <c r="CM38" s="60" t="s">
        <v>49</v>
      </c>
      <c r="CN38" s="60"/>
      <c r="CO38" s="60"/>
      <c r="CP38" s="60"/>
      <c r="CQ38" s="60"/>
      <c r="CR38" s="60"/>
      <c r="CS38" s="60"/>
      <c r="CT38" s="60"/>
      <c r="CU38" s="60"/>
    </row>
    <row r="39" spans="1:99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58"/>
      <c r="W39" s="58"/>
      <c r="X39" s="58"/>
      <c r="Y39" s="58" t="s">
        <v>394</v>
      </c>
      <c r="Z39" s="58"/>
      <c r="AA39" s="58"/>
      <c r="AB39" s="58"/>
      <c r="AC39" s="58"/>
      <c r="AD39" s="58"/>
      <c r="AE39" s="58"/>
      <c r="AF39" s="58"/>
      <c r="AG39" s="58"/>
      <c r="AH39" s="58" t="s">
        <v>166</v>
      </c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 t="s">
        <v>394</v>
      </c>
      <c r="AY39" s="58"/>
      <c r="AZ39" s="58"/>
      <c r="BA39" s="58"/>
      <c r="BB39" s="58"/>
      <c r="BC39" s="58"/>
      <c r="BD39" s="58"/>
      <c r="BE39" s="58"/>
      <c r="BF39" s="58"/>
      <c r="BG39" s="58" t="s">
        <v>166</v>
      </c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 t="s">
        <v>394</v>
      </c>
      <c r="BX39" s="58"/>
      <c r="BY39" s="58"/>
      <c r="BZ39" s="58"/>
      <c r="CA39" s="58"/>
      <c r="CB39" s="58"/>
      <c r="CC39" s="58"/>
      <c r="CD39" s="58"/>
      <c r="CE39" s="58"/>
      <c r="CF39" s="58" t="s">
        <v>166</v>
      </c>
      <c r="CG39" s="58"/>
      <c r="CH39" s="58"/>
      <c r="CI39" s="58"/>
      <c r="CJ39" s="58"/>
      <c r="CK39" s="58"/>
      <c r="CL39" s="58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1:99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58"/>
      <c r="W40" s="58"/>
      <c r="X40" s="58"/>
      <c r="Y40" s="58" t="s">
        <v>67</v>
      </c>
      <c r="Z40" s="58"/>
      <c r="AA40" s="58"/>
      <c r="AB40" s="58"/>
      <c r="AC40" s="58"/>
      <c r="AD40" s="58"/>
      <c r="AE40" s="58"/>
      <c r="AF40" s="58"/>
      <c r="AG40" s="58"/>
      <c r="AH40" s="58" t="s">
        <v>412</v>
      </c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 t="s">
        <v>67</v>
      </c>
      <c r="AY40" s="58"/>
      <c r="AZ40" s="58"/>
      <c r="BA40" s="58"/>
      <c r="BB40" s="58"/>
      <c r="BC40" s="58"/>
      <c r="BD40" s="58"/>
      <c r="BE40" s="58"/>
      <c r="BF40" s="58"/>
      <c r="BG40" s="58" t="s">
        <v>412</v>
      </c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 t="s">
        <v>67</v>
      </c>
      <c r="BX40" s="58"/>
      <c r="BY40" s="58"/>
      <c r="BZ40" s="58"/>
      <c r="CA40" s="58"/>
      <c r="CB40" s="58"/>
      <c r="CC40" s="58"/>
      <c r="CD40" s="58"/>
      <c r="CE40" s="58"/>
      <c r="CF40" s="58" t="s">
        <v>412</v>
      </c>
      <c r="CG40" s="58"/>
      <c r="CH40" s="58"/>
      <c r="CI40" s="58"/>
      <c r="CJ40" s="58"/>
      <c r="CK40" s="58"/>
      <c r="CL40" s="58"/>
      <c r="CM40" s="59"/>
      <c r="CN40" s="59"/>
      <c r="CO40" s="59"/>
      <c r="CP40" s="59"/>
      <c r="CQ40" s="59"/>
      <c r="CR40" s="59"/>
      <c r="CS40" s="59"/>
      <c r="CT40" s="59"/>
      <c r="CU40" s="59"/>
    </row>
    <row r="41" spans="1:99" ht="13.5" thickBot="1" x14ac:dyDescent="0.25">
      <c r="A41" s="54">
        <v>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>
        <v>2</v>
      </c>
      <c r="V41" s="55"/>
      <c r="W41" s="55"/>
      <c r="X41" s="55"/>
      <c r="Y41" s="55">
        <v>3</v>
      </c>
      <c r="Z41" s="55"/>
      <c r="AA41" s="55"/>
      <c r="AB41" s="55"/>
      <c r="AC41" s="55"/>
      <c r="AD41" s="55"/>
      <c r="AE41" s="55"/>
      <c r="AF41" s="55"/>
      <c r="AG41" s="55"/>
      <c r="AH41" s="55">
        <v>4</v>
      </c>
      <c r="AI41" s="55"/>
      <c r="AJ41" s="55"/>
      <c r="AK41" s="55"/>
      <c r="AL41" s="55"/>
      <c r="AM41" s="55"/>
      <c r="AN41" s="55"/>
      <c r="AO41" s="55">
        <v>5</v>
      </c>
      <c r="AP41" s="55"/>
      <c r="AQ41" s="55"/>
      <c r="AR41" s="55"/>
      <c r="AS41" s="55"/>
      <c r="AT41" s="55"/>
      <c r="AU41" s="55"/>
      <c r="AV41" s="55"/>
      <c r="AW41" s="55"/>
      <c r="AX41" s="55">
        <v>6</v>
      </c>
      <c r="AY41" s="55"/>
      <c r="AZ41" s="55"/>
      <c r="BA41" s="55"/>
      <c r="BB41" s="55"/>
      <c r="BC41" s="55"/>
      <c r="BD41" s="55"/>
      <c r="BE41" s="55"/>
      <c r="BF41" s="55"/>
      <c r="BG41" s="55">
        <v>7</v>
      </c>
      <c r="BH41" s="55"/>
      <c r="BI41" s="55"/>
      <c r="BJ41" s="55"/>
      <c r="BK41" s="55"/>
      <c r="BL41" s="55"/>
      <c r="BM41" s="55"/>
      <c r="BN41" s="55">
        <v>8</v>
      </c>
      <c r="BO41" s="55"/>
      <c r="BP41" s="55"/>
      <c r="BQ41" s="55"/>
      <c r="BR41" s="55"/>
      <c r="BS41" s="55"/>
      <c r="BT41" s="55"/>
      <c r="BU41" s="55"/>
      <c r="BV41" s="55"/>
      <c r="BW41" s="55">
        <v>9</v>
      </c>
      <c r="BX41" s="55"/>
      <c r="BY41" s="55"/>
      <c r="BZ41" s="55"/>
      <c r="CA41" s="55"/>
      <c r="CB41" s="55"/>
      <c r="CC41" s="55"/>
      <c r="CD41" s="55"/>
      <c r="CE41" s="55"/>
      <c r="CF41" s="55">
        <v>10</v>
      </c>
      <c r="CG41" s="55"/>
      <c r="CH41" s="55"/>
      <c r="CI41" s="55"/>
      <c r="CJ41" s="55"/>
      <c r="CK41" s="55"/>
      <c r="CL41" s="55"/>
      <c r="CM41" s="56">
        <v>11</v>
      </c>
      <c r="CN41" s="56"/>
      <c r="CO41" s="56"/>
      <c r="CP41" s="56"/>
      <c r="CQ41" s="56"/>
      <c r="CR41" s="56"/>
      <c r="CS41" s="56"/>
      <c r="CT41" s="56"/>
      <c r="CU41" s="56"/>
    </row>
    <row r="42" spans="1:99" ht="13.5" thickBot="1" x14ac:dyDescent="0.25">
      <c r="A42" s="44" t="s">
        <v>419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51" t="s">
        <v>30</v>
      </c>
      <c r="V42" s="51"/>
      <c r="W42" s="51"/>
      <c r="X42" s="51"/>
      <c r="Y42" s="176" t="s">
        <v>41</v>
      </c>
      <c r="Z42" s="176"/>
      <c r="AA42" s="176"/>
      <c r="AB42" s="176"/>
      <c r="AC42" s="176"/>
      <c r="AD42" s="176"/>
      <c r="AE42" s="176"/>
      <c r="AF42" s="176"/>
      <c r="AG42" s="176"/>
      <c r="AH42" s="176" t="s">
        <v>41</v>
      </c>
      <c r="AI42" s="176"/>
      <c r="AJ42" s="176"/>
      <c r="AK42" s="176"/>
      <c r="AL42" s="176"/>
      <c r="AM42" s="176"/>
      <c r="AN42" s="176"/>
      <c r="AO42" s="52"/>
      <c r="AP42" s="52"/>
      <c r="AQ42" s="52"/>
      <c r="AR42" s="52"/>
      <c r="AS42" s="52"/>
      <c r="AT42" s="52"/>
      <c r="AU42" s="52"/>
      <c r="AV42" s="52"/>
      <c r="AW42" s="52"/>
      <c r="AX42" s="176" t="s">
        <v>41</v>
      </c>
      <c r="AY42" s="176"/>
      <c r="AZ42" s="176"/>
      <c r="BA42" s="176"/>
      <c r="BB42" s="176"/>
      <c r="BC42" s="176"/>
      <c r="BD42" s="176"/>
      <c r="BE42" s="176"/>
      <c r="BF42" s="176"/>
      <c r="BG42" s="176" t="s">
        <v>41</v>
      </c>
      <c r="BH42" s="176"/>
      <c r="BI42" s="176"/>
      <c r="BJ42" s="176"/>
      <c r="BK42" s="176"/>
      <c r="BL42" s="176"/>
      <c r="BM42" s="176"/>
      <c r="BN42" s="52"/>
      <c r="BO42" s="52"/>
      <c r="BP42" s="52"/>
      <c r="BQ42" s="52"/>
      <c r="BR42" s="52"/>
      <c r="BS42" s="52"/>
      <c r="BT42" s="52"/>
      <c r="BU42" s="52"/>
      <c r="BV42" s="52"/>
      <c r="BW42" s="176" t="s">
        <v>41</v>
      </c>
      <c r="BX42" s="176"/>
      <c r="BY42" s="176"/>
      <c r="BZ42" s="176"/>
      <c r="CA42" s="176"/>
      <c r="CB42" s="176"/>
      <c r="CC42" s="176"/>
      <c r="CD42" s="176"/>
      <c r="CE42" s="176"/>
      <c r="CF42" s="176" t="s">
        <v>41</v>
      </c>
      <c r="CG42" s="176"/>
      <c r="CH42" s="176"/>
      <c r="CI42" s="176"/>
      <c r="CJ42" s="176"/>
      <c r="CK42" s="176"/>
      <c r="CL42" s="176"/>
      <c r="CM42" s="53"/>
      <c r="CN42" s="53"/>
      <c r="CO42" s="53"/>
      <c r="CP42" s="53"/>
      <c r="CQ42" s="53"/>
      <c r="CR42" s="53"/>
      <c r="CS42" s="53"/>
      <c r="CT42" s="53"/>
      <c r="CU42" s="53"/>
    </row>
    <row r="43" spans="1:99" ht="13.5" thickBot="1" x14ac:dyDescent="0.25">
      <c r="A43" s="48" t="s">
        <v>420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1"/>
      <c r="V43" s="51"/>
      <c r="W43" s="51"/>
      <c r="X43" s="51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52"/>
      <c r="AP43" s="52"/>
      <c r="AQ43" s="52"/>
      <c r="AR43" s="52"/>
      <c r="AS43" s="52"/>
      <c r="AT43" s="52"/>
      <c r="AU43" s="52"/>
      <c r="AV43" s="52"/>
      <c r="AW43" s="52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52"/>
      <c r="BO43" s="52"/>
      <c r="BP43" s="52"/>
      <c r="BQ43" s="52"/>
      <c r="BR43" s="52"/>
      <c r="BS43" s="52"/>
      <c r="BT43" s="52"/>
      <c r="BU43" s="52"/>
      <c r="BV43" s="52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53"/>
      <c r="CN43" s="53"/>
      <c r="CO43" s="53"/>
      <c r="CP43" s="53"/>
      <c r="CQ43" s="53"/>
      <c r="CR43" s="53"/>
      <c r="CS43" s="53"/>
      <c r="CT43" s="53"/>
      <c r="CU43" s="53"/>
    </row>
    <row r="44" spans="1:99" ht="13.5" thickBot="1" x14ac:dyDescent="0.25">
      <c r="A44" s="48" t="s">
        <v>421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51"/>
      <c r="V44" s="51"/>
      <c r="W44" s="51"/>
      <c r="X44" s="51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52"/>
      <c r="AP44" s="52"/>
      <c r="AQ44" s="52"/>
      <c r="AR44" s="52"/>
      <c r="AS44" s="52"/>
      <c r="AT44" s="52"/>
      <c r="AU44" s="52"/>
      <c r="AV44" s="52"/>
      <c r="AW44" s="52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52"/>
      <c r="BO44" s="52"/>
      <c r="BP44" s="52"/>
      <c r="BQ44" s="52"/>
      <c r="BR44" s="52"/>
      <c r="BS44" s="52"/>
      <c r="BT44" s="52"/>
      <c r="BU44" s="52"/>
      <c r="BV44" s="52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53"/>
      <c r="CN44" s="53"/>
      <c r="CO44" s="53"/>
      <c r="CP44" s="53"/>
      <c r="CQ44" s="53"/>
      <c r="CR44" s="53"/>
      <c r="CS44" s="53"/>
      <c r="CT44" s="53"/>
      <c r="CU44" s="53"/>
    </row>
    <row r="45" spans="1:99" ht="13.5" thickBot="1" x14ac:dyDescent="0.25">
      <c r="A45" s="48" t="s">
        <v>422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1"/>
      <c r="V45" s="51"/>
      <c r="W45" s="51"/>
      <c r="X45" s="51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52"/>
      <c r="AP45" s="52"/>
      <c r="AQ45" s="52"/>
      <c r="AR45" s="52"/>
      <c r="AS45" s="52"/>
      <c r="AT45" s="52"/>
      <c r="AU45" s="52"/>
      <c r="AV45" s="52"/>
      <c r="AW45" s="52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52"/>
      <c r="BO45" s="52"/>
      <c r="BP45" s="52"/>
      <c r="BQ45" s="52"/>
      <c r="BR45" s="52"/>
      <c r="BS45" s="52"/>
      <c r="BT45" s="52"/>
      <c r="BU45" s="52"/>
      <c r="BV45" s="52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53"/>
      <c r="CN45" s="53"/>
      <c r="CO45" s="53"/>
      <c r="CP45" s="53"/>
      <c r="CQ45" s="53"/>
      <c r="CR45" s="53"/>
      <c r="CS45" s="53"/>
      <c r="CT45" s="53"/>
      <c r="CU45" s="53"/>
    </row>
    <row r="46" spans="1:99" ht="13.5" thickBot="1" x14ac:dyDescent="0.25">
      <c r="A46" s="48" t="s">
        <v>423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51"/>
      <c r="V46" s="51"/>
      <c r="W46" s="51"/>
      <c r="X46" s="51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52"/>
      <c r="AP46" s="52"/>
      <c r="AQ46" s="52"/>
      <c r="AR46" s="52"/>
      <c r="AS46" s="52"/>
      <c r="AT46" s="52"/>
      <c r="AU46" s="52"/>
      <c r="AV46" s="52"/>
      <c r="AW46" s="52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52"/>
      <c r="BO46" s="52"/>
      <c r="BP46" s="52"/>
      <c r="BQ46" s="52"/>
      <c r="BR46" s="52"/>
      <c r="BS46" s="52"/>
      <c r="BT46" s="52"/>
      <c r="BU46" s="52"/>
      <c r="BV46" s="52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53"/>
      <c r="CN46" s="53"/>
      <c r="CO46" s="53"/>
      <c r="CP46" s="53"/>
      <c r="CQ46" s="53"/>
      <c r="CR46" s="53"/>
      <c r="CS46" s="53"/>
      <c r="CT46" s="53"/>
      <c r="CU46" s="53"/>
    </row>
    <row r="47" spans="1:99" x14ac:dyDescent="0.2">
      <c r="A47" s="49" t="s">
        <v>424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1"/>
      <c r="V47" s="51"/>
      <c r="W47" s="51"/>
      <c r="X47" s="51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52"/>
      <c r="AP47" s="52"/>
      <c r="AQ47" s="52"/>
      <c r="AR47" s="52"/>
      <c r="AS47" s="52"/>
      <c r="AT47" s="52"/>
      <c r="AU47" s="52"/>
      <c r="AV47" s="52"/>
      <c r="AW47" s="52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52"/>
      <c r="BO47" s="52"/>
      <c r="BP47" s="52"/>
      <c r="BQ47" s="52"/>
      <c r="BR47" s="52"/>
      <c r="BS47" s="52"/>
      <c r="BT47" s="52"/>
      <c r="BU47" s="52"/>
      <c r="BV47" s="52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53"/>
      <c r="CN47" s="53"/>
      <c r="CO47" s="53"/>
      <c r="CP47" s="53"/>
      <c r="CQ47" s="53"/>
      <c r="CR47" s="53"/>
      <c r="CS47" s="53"/>
      <c r="CT47" s="53"/>
      <c r="CU47" s="53"/>
    </row>
    <row r="48" spans="1:99" x14ac:dyDescent="0.2">
      <c r="A48" s="105" t="s">
        <v>43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41" t="s">
        <v>44</v>
      </c>
      <c r="V48" s="41"/>
      <c r="W48" s="41"/>
      <c r="X48" s="41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3"/>
      <c r="CN48" s="43"/>
      <c r="CO48" s="43"/>
      <c r="CP48" s="43"/>
      <c r="CQ48" s="43"/>
      <c r="CR48" s="43"/>
      <c r="CS48" s="43"/>
      <c r="CT48" s="43"/>
      <c r="CU48" s="43"/>
    </row>
    <row r="49" spans="1:99" x14ac:dyDescent="0.2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41"/>
      <c r="V49" s="41"/>
      <c r="W49" s="41"/>
      <c r="X49" s="41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3"/>
      <c r="CN49" s="43"/>
      <c r="CO49" s="43"/>
      <c r="CP49" s="43"/>
      <c r="CQ49" s="43"/>
      <c r="CR49" s="43"/>
      <c r="CS49" s="43"/>
      <c r="CT49" s="43"/>
      <c r="CU49" s="43"/>
    </row>
    <row r="50" spans="1:99" ht="15" customHeight="1" thickBot="1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84"/>
      <c r="V50" s="84"/>
      <c r="W50" s="84"/>
      <c r="X50" s="84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7"/>
      <c r="CN50" s="47"/>
      <c r="CO50" s="47"/>
      <c r="CP50" s="47"/>
      <c r="CQ50" s="47"/>
      <c r="CR50" s="47"/>
      <c r="CS50" s="47"/>
      <c r="CT50" s="47"/>
      <c r="CU50" s="47"/>
    </row>
  </sheetData>
  <sheetProtection selectLockedCells="1" selectUnlockedCells="1"/>
  <mergeCells count="22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CI8:CU9"/>
    <mergeCell ref="A9:BC9"/>
    <mergeCell ref="A10:BC10"/>
    <mergeCell ref="BD10:BH11"/>
    <mergeCell ref="BI10:BU11"/>
    <mergeCell ref="BV10:CH11"/>
    <mergeCell ref="CI10:CU11"/>
    <mergeCell ref="A11:BC11"/>
    <mergeCell ref="CM19:CU19"/>
    <mergeCell ref="A18:T18"/>
    <mergeCell ref="U18:X18"/>
    <mergeCell ref="Y18:AW18"/>
    <mergeCell ref="AX18:BV18"/>
    <mergeCell ref="BW18:CU18"/>
    <mergeCell ref="A19:T19"/>
    <mergeCell ref="U19:X19"/>
    <mergeCell ref="Y19:AG19"/>
    <mergeCell ref="AH19:AN19"/>
    <mergeCell ref="AX19:BF19"/>
    <mergeCell ref="BG19:BM19"/>
    <mergeCell ref="BN19:BV19"/>
    <mergeCell ref="BW19:CE19"/>
    <mergeCell ref="CF19:CL19"/>
    <mergeCell ref="AO19:AW19"/>
    <mergeCell ref="BD12:BH12"/>
    <mergeCell ref="BI12:BU12"/>
    <mergeCell ref="BV12:CH12"/>
    <mergeCell ref="CI12:CU12"/>
    <mergeCell ref="A17:T17"/>
    <mergeCell ref="U17:X17"/>
    <mergeCell ref="Y17:AW17"/>
    <mergeCell ref="AX17:BV17"/>
    <mergeCell ref="BW17:CU17"/>
    <mergeCell ref="A21:T21"/>
    <mergeCell ref="U21:X21"/>
    <mergeCell ref="Y21:AG21"/>
    <mergeCell ref="AH21:AN21"/>
    <mergeCell ref="AO21:AW21"/>
    <mergeCell ref="A20:T20"/>
    <mergeCell ref="U20:X20"/>
    <mergeCell ref="Y20:AG20"/>
    <mergeCell ref="AH20:AN20"/>
    <mergeCell ref="AO20:AW20"/>
    <mergeCell ref="CM21:CU21"/>
    <mergeCell ref="BG20:BM20"/>
    <mergeCell ref="BN20:BV20"/>
    <mergeCell ref="BW20:CE20"/>
    <mergeCell ref="CF20:CL20"/>
    <mergeCell ref="CM20:CU20"/>
    <mergeCell ref="AX22:BF22"/>
    <mergeCell ref="AX21:BF21"/>
    <mergeCell ref="BG21:BM21"/>
    <mergeCell ref="BN21:BV21"/>
    <mergeCell ref="BW21:CE21"/>
    <mergeCell ref="CF21:CL21"/>
    <mergeCell ref="AX20:BF20"/>
    <mergeCell ref="A22:T22"/>
    <mergeCell ref="U22:X22"/>
    <mergeCell ref="Y22:AG22"/>
    <mergeCell ref="AH22:AN22"/>
    <mergeCell ref="AO22:AW22"/>
    <mergeCell ref="CF23:CL27"/>
    <mergeCell ref="CM23:CU27"/>
    <mergeCell ref="BG22:BM22"/>
    <mergeCell ref="BN22:BV22"/>
    <mergeCell ref="BW22:CE22"/>
    <mergeCell ref="CF22:CL22"/>
    <mergeCell ref="CM22:CU22"/>
    <mergeCell ref="U28:X29"/>
    <mergeCell ref="A29:T29"/>
    <mergeCell ref="AX23:BF27"/>
    <mergeCell ref="BG23:BM27"/>
    <mergeCell ref="BN23:BV27"/>
    <mergeCell ref="BW23:CE27"/>
    <mergeCell ref="A23:T23"/>
    <mergeCell ref="U23:X27"/>
    <mergeCell ref="Y23:AG27"/>
    <mergeCell ref="AH23:AN27"/>
    <mergeCell ref="Y28:AG29"/>
    <mergeCell ref="AH28:AN29"/>
    <mergeCell ref="AO28:AW29"/>
    <mergeCell ref="AX28:BF29"/>
    <mergeCell ref="BG28:BM29"/>
    <mergeCell ref="A24:T24"/>
    <mergeCell ref="A25:T25"/>
    <mergeCell ref="A26:T26"/>
    <mergeCell ref="A27:T27"/>
    <mergeCell ref="A28:T28"/>
    <mergeCell ref="AO23:AW27"/>
    <mergeCell ref="A30:T30"/>
    <mergeCell ref="U30:X30"/>
    <mergeCell ref="Y30:AG30"/>
    <mergeCell ref="AH30:AN30"/>
    <mergeCell ref="AO30:AW30"/>
    <mergeCell ref="BG30:BM30"/>
    <mergeCell ref="AX30:BF30"/>
    <mergeCell ref="BN30:BV30"/>
    <mergeCell ref="BW30:CE30"/>
    <mergeCell ref="CF30:CL30"/>
    <mergeCell ref="CM30:CU30"/>
    <mergeCell ref="BW28:CE29"/>
    <mergeCell ref="CF28:CL29"/>
    <mergeCell ref="CM28:CU29"/>
    <mergeCell ref="BN28:BV29"/>
    <mergeCell ref="AX50:BF50"/>
    <mergeCell ref="BG50:BM50"/>
    <mergeCell ref="BN50:BV50"/>
    <mergeCell ref="BW50:CE50"/>
    <mergeCell ref="CF50:CL50"/>
    <mergeCell ref="CM50:CU50"/>
    <mergeCell ref="BN48:BV49"/>
    <mergeCell ref="BW48:CE49"/>
    <mergeCell ref="CF48:CL49"/>
    <mergeCell ref="CM48:CU49"/>
    <mergeCell ref="AX48:BF49"/>
    <mergeCell ref="BG48:BM49"/>
    <mergeCell ref="BW42:CE47"/>
    <mergeCell ref="CF42:CL47"/>
    <mergeCell ref="CM42:CU47"/>
    <mergeCell ref="BG41:BM41"/>
    <mergeCell ref="BN41:BV41"/>
    <mergeCell ref="BW41:CE41"/>
    <mergeCell ref="A48:T48"/>
    <mergeCell ref="AX42:BF47"/>
    <mergeCell ref="BG42:BM47"/>
    <mergeCell ref="BN42:BV47"/>
    <mergeCell ref="A49:T49"/>
    <mergeCell ref="A50:T50"/>
    <mergeCell ref="U50:X50"/>
    <mergeCell ref="Y50:AG50"/>
    <mergeCell ref="AH50:AN50"/>
    <mergeCell ref="AO50:AW50"/>
    <mergeCell ref="U48:X49"/>
    <mergeCell ref="Y48:AG49"/>
    <mergeCell ref="AH48:AN49"/>
    <mergeCell ref="AO48:AW49"/>
    <mergeCell ref="CF41:CL41"/>
    <mergeCell ref="CM41:CU41"/>
    <mergeCell ref="A42:T42"/>
    <mergeCell ref="U42:X47"/>
    <mergeCell ref="Y42:AG47"/>
    <mergeCell ref="AH42:AN47"/>
    <mergeCell ref="AO42:AW47"/>
    <mergeCell ref="A41:T41"/>
    <mergeCell ref="U41:X41"/>
    <mergeCell ref="Y41:AG41"/>
    <mergeCell ref="AH41:AN41"/>
    <mergeCell ref="AO41:AW41"/>
    <mergeCell ref="AX41:BF41"/>
    <mergeCell ref="A43:T43"/>
    <mergeCell ref="A44:T44"/>
    <mergeCell ref="A45:T45"/>
    <mergeCell ref="A46:T46"/>
    <mergeCell ref="A47:T47"/>
    <mergeCell ref="AX40:BF40"/>
    <mergeCell ref="BG40:BM40"/>
    <mergeCell ref="BN40:BV40"/>
    <mergeCell ref="BW40:CE40"/>
    <mergeCell ref="CF40:CL40"/>
    <mergeCell ref="CM40:CU40"/>
    <mergeCell ref="BG39:BM39"/>
    <mergeCell ref="BN39:BV39"/>
    <mergeCell ref="BW39:CE39"/>
    <mergeCell ref="CF39:CL39"/>
    <mergeCell ref="CM39:CU39"/>
    <mergeCell ref="AX39:BF39"/>
    <mergeCell ref="A40:T40"/>
    <mergeCell ref="U40:X40"/>
    <mergeCell ref="Y40:AG40"/>
    <mergeCell ref="AH40:AN40"/>
    <mergeCell ref="AO40:AW40"/>
    <mergeCell ref="A39:T39"/>
    <mergeCell ref="U39:X39"/>
    <mergeCell ref="Y39:AG39"/>
    <mergeCell ref="AH39:AN39"/>
    <mergeCell ref="AO39:AW39"/>
    <mergeCell ref="A33:CU34"/>
    <mergeCell ref="A36:T36"/>
    <mergeCell ref="U36:X36"/>
    <mergeCell ref="Y36:AW36"/>
    <mergeCell ref="AX36:BV36"/>
    <mergeCell ref="BW36:CU36"/>
    <mergeCell ref="AX38:BF38"/>
    <mergeCell ref="BG38:BM38"/>
    <mergeCell ref="BN38:BV38"/>
    <mergeCell ref="BW38:CE38"/>
    <mergeCell ref="CF38:CL38"/>
    <mergeCell ref="CM38:CU38"/>
    <mergeCell ref="A37:T37"/>
    <mergeCell ref="U37:X37"/>
    <mergeCell ref="Y37:AW37"/>
    <mergeCell ref="AX37:BV37"/>
    <mergeCell ref="BW37:CU37"/>
    <mergeCell ref="A38:T38"/>
    <mergeCell ref="U38:X38"/>
    <mergeCell ref="Y38:AG38"/>
    <mergeCell ref="AH38:AN38"/>
    <mergeCell ref="AO38:AW38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CU33"/>
  <sheetViews>
    <sheetView zoomScale="120" zoomScaleNormal="120" workbookViewId="0">
      <selection activeCell="BI19" sqref="BI19:CU22"/>
    </sheetView>
  </sheetViews>
  <sheetFormatPr defaultColWidth="1.42578125" defaultRowHeight="12.75" x14ac:dyDescent="0.2"/>
  <cols>
    <col min="1" max="16384" width="1.42578125" style="1"/>
  </cols>
  <sheetData>
    <row r="2" spans="1:99" x14ac:dyDescent="0.2">
      <c r="A2" s="13" t="s">
        <v>474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</row>
    <row r="4" spans="1:99" x14ac:dyDescent="0.2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 t="s">
        <v>20</v>
      </c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 t="s">
        <v>20</v>
      </c>
      <c r="BD4" s="64"/>
      <c r="BE4" s="64"/>
      <c r="BF4" s="64"/>
      <c r="BG4" s="64"/>
      <c r="BH4" s="64"/>
      <c r="BI4" s="65" t="s">
        <v>21</v>
      </c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8" t="s">
        <v>71</v>
      </c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 t="s">
        <v>22</v>
      </c>
      <c r="BD5" s="58"/>
      <c r="BE5" s="58"/>
      <c r="BF5" s="58"/>
      <c r="BG5" s="58"/>
      <c r="BH5" s="58"/>
      <c r="BI5" s="58" t="s">
        <v>603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604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60" t="s">
        <v>658</v>
      </c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 t="s">
        <v>24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 t="s">
        <v>25</v>
      </c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9" t="s">
        <v>26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 t="s">
        <v>27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9" t="s">
        <v>28</v>
      </c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 t="s">
        <v>28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3.5" thickBot="1" x14ac:dyDescent="0.25">
      <c r="A8" s="54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>
        <v>2</v>
      </c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>
        <v>3</v>
      </c>
      <c r="BD8" s="55"/>
      <c r="BE8" s="55"/>
      <c r="BF8" s="55"/>
      <c r="BG8" s="55"/>
      <c r="BH8" s="55"/>
      <c r="BI8" s="55">
        <v>4</v>
      </c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>
        <v>5</v>
      </c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6">
        <v>6</v>
      </c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5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 t="s">
        <v>62</v>
      </c>
      <c r="BD9" s="81"/>
      <c r="BE9" s="81"/>
      <c r="BF9" s="81"/>
      <c r="BG9" s="81"/>
      <c r="BH9" s="81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ht="15" customHeight="1" x14ac:dyDescent="0.2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7" t="s">
        <v>63</v>
      </c>
      <c r="BD10" s="77"/>
      <c r="BE10" s="77"/>
      <c r="BF10" s="77"/>
      <c r="BG10" s="77"/>
      <c r="BH10" s="77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ht="15" customHeight="1" x14ac:dyDescent="0.2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9"/>
      <c r="BD11" s="79"/>
      <c r="BE11" s="79"/>
      <c r="BF11" s="79"/>
      <c r="BG11" s="79"/>
      <c r="BH11" s="79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</row>
    <row r="12" spans="1:99" s="2" customFormat="1" ht="11.2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99" s="15" customFormat="1" ht="11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</row>
    <row r="14" spans="1:99" s="2" customFormat="1" ht="11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</row>
    <row r="16" spans="1:99" ht="13.5" customHeight="1" x14ac:dyDescent="0.2"/>
    <row r="17" spans="1:99" x14ac:dyDescent="0.2">
      <c r="A17" s="13" t="s">
        <v>475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9" spans="1:99" x14ac:dyDescent="0.2">
      <c r="A19" s="63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4" t="s">
        <v>20</v>
      </c>
      <c r="BE19" s="64"/>
      <c r="BF19" s="64"/>
      <c r="BG19" s="64"/>
      <c r="BH19" s="64"/>
      <c r="BI19" s="65" t="s">
        <v>21</v>
      </c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 t="s">
        <v>22</v>
      </c>
      <c r="BE20" s="58"/>
      <c r="BF20" s="58"/>
      <c r="BG20" s="58"/>
      <c r="BH20" s="58"/>
      <c r="BI20" s="58" t="s">
        <v>603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 t="s">
        <v>604</v>
      </c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60" t="s">
        <v>658</v>
      </c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8"/>
      <c r="BE21" s="58"/>
      <c r="BF21" s="58"/>
      <c r="BG21" s="58"/>
      <c r="BH21" s="58"/>
      <c r="BI21" s="58" t="s">
        <v>24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 t="s">
        <v>25</v>
      </c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9" t="s">
        <v>26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58"/>
      <c r="BF22" s="58"/>
      <c r="BG22" s="58"/>
      <c r="BH22" s="58"/>
      <c r="BI22" s="58" t="s">
        <v>27</v>
      </c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9" t="s">
        <v>28</v>
      </c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 t="s">
        <v>28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ht="13.5" thickBot="1" x14ac:dyDescent="0.25">
      <c r="A23" s="54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5">
        <v>3</v>
      </c>
      <c r="BE23" s="55"/>
      <c r="BF23" s="55"/>
      <c r="BG23" s="55"/>
      <c r="BH23" s="55"/>
      <c r="BI23" s="55">
        <v>4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>
        <v>5</v>
      </c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>
        <v>6</v>
      </c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</row>
    <row r="24" spans="1:99" ht="13.5" thickBot="1" x14ac:dyDescent="0.25">
      <c r="A24" s="44" t="s">
        <v>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51" t="s">
        <v>62</v>
      </c>
      <c r="BE24" s="51"/>
      <c r="BF24" s="51"/>
      <c r="BG24" s="51"/>
      <c r="BH24" s="51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x14ac:dyDescent="0.2">
      <c r="A25" s="50" t="s">
        <v>468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/>
      <c r="BE25" s="51"/>
      <c r="BF25" s="51"/>
      <c r="BG25" s="51"/>
      <c r="BH25" s="51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ht="15" customHeight="1" x14ac:dyDescent="0.2">
      <c r="A26" s="111" t="s">
        <v>466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4"/>
      <c r="BD26" s="96" t="s">
        <v>63</v>
      </c>
      <c r="BE26" s="97"/>
      <c r="BF26" s="97"/>
      <c r="BG26" s="97"/>
      <c r="BH26" s="77"/>
      <c r="BI26" s="93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8"/>
      <c r="BV26" s="93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8"/>
      <c r="CI26" s="93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5"/>
    </row>
    <row r="27" spans="1:99" ht="15" customHeight="1" x14ac:dyDescent="0.2">
      <c r="A27" s="40" t="s">
        <v>469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 t="s">
        <v>74</v>
      </c>
      <c r="BE27" s="41"/>
      <c r="BF27" s="41"/>
      <c r="BG27" s="41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" customHeight="1" x14ac:dyDescent="0.2">
      <c r="A28" s="111" t="s">
        <v>466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4"/>
      <c r="BD28" s="96" t="s">
        <v>75</v>
      </c>
      <c r="BE28" s="97"/>
      <c r="BF28" s="97"/>
      <c r="BG28" s="97"/>
      <c r="BH28" s="77"/>
      <c r="BI28" s="93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8"/>
      <c r="BV28" s="93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8"/>
      <c r="CI28" s="93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" customHeight="1" x14ac:dyDescent="0.2">
      <c r="A29" s="40" t="s">
        <v>73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 t="s">
        <v>76</v>
      </c>
      <c r="BE29" s="41"/>
      <c r="BF29" s="41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s="2" customFormat="1" ht="30" customHeight="1" x14ac:dyDescent="0.2">
      <c r="A30" s="191" t="s">
        <v>476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41" t="s">
        <v>464</v>
      </c>
      <c r="BE30" s="41"/>
      <c r="BF30" s="41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3.5" thickBo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84" t="s">
        <v>465</v>
      </c>
      <c r="BE31" s="84"/>
      <c r="BF31" s="84"/>
      <c r="BG31" s="84"/>
      <c r="BH31" s="84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</row>
    <row r="32" spans="1:99" s="15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  <row r="33" spans="1:99" s="2" customFormat="1" ht="11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</row>
  </sheetData>
  <sheetProtection selectLockedCells="1" selectUnlockedCells="1"/>
  <mergeCells count="107">
    <mergeCell ref="A4:AQ4"/>
    <mergeCell ref="AR4:BB4"/>
    <mergeCell ref="BC4:BH4"/>
    <mergeCell ref="B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3:CU14"/>
    <mergeCell ref="A11:AQ11"/>
    <mergeCell ref="AR11:BB11"/>
    <mergeCell ref="BC11:BH11"/>
    <mergeCell ref="BI11:BU11"/>
    <mergeCell ref="BV11:CH11"/>
    <mergeCell ref="CI11:CU11"/>
    <mergeCell ref="A19:BC19"/>
    <mergeCell ref="BD19:BH19"/>
    <mergeCell ref="B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5"/>
    <mergeCell ref="BI24:BU25"/>
    <mergeCell ref="BV24:CH25"/>
    <mergeCell ref="CI24:CU25"/>
    <mergeCell ref="A25:BC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31:BC31"/>
    <mergeCell ref="BD31:BH31"/>
    <mergeCell ref="BI31:BU31"/>
    <mergeCell ref="BV31:CH31"/>
    <mergeCell ref="CI31:CU31"/>
    <mergeCell ref="A32:CU33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3"/>
  <sheetViews>
    <sheetView zoomScale="120" zoomScaleNormal="120" workbookViewId="0">
      <selection activeCell="BV17" sqref="BV17:CH17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425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426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 t="s">
        <v>20</v>
      </c>
      <c r="AR16" s="64"/>
      <c r="AS16" s="64"/>
      <c r="AT16" s="64"/>
      <c r="AU16" s="64"/>
      <c r="AV16" s="65" t="s">
        <v>21</v>
      </c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8" t="s">
        <v>22</v>
      </c>
      <c r="AR17" s="58"/>
      <c r="AS17" s="58"/>
      <c r="AT17" s="58"/>
      <c r="AU17" s="58"/>
      <c r="AV17" s="58" t="s">
        <v>603</v>
      </c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 t="s">
        <v>604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658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427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8"/>
      <c r="AR18" s="58"/>
      <c r="AS18" s="58"/>
      <c r="AT18" s="58"/>
      <c r="AU18" s="58"/>
      <c r="AV18" s="58" t="s">
        <v>24</v>
      </c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 t="s">
        <v>25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26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428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8"/>
      <c r="AS19" s="58"/>
      <c r="AT19" s="58"/>
      <c r="AU19" s="58"/>
      <c r="AV19" s="58" t="s">
        <v>27</v>
      </c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 t="s">
        <v>28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28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 t="s">
        <v>429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9" t="s">
        <v>51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 t="s">
        <v>52</v>
      </c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</row>
    <row r="22" spans="1:99" x14ac:dyDescent="0.2">
      <c r="A22" s="54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>
        <v>2</v>
      </c>
      <c r="AR22" s="55"/>
      <c r="AS22" s="55"/>
      <c r="AT22" s="55"/>
      <c r="AU22" s="55"/>
      <c r="AV22" s="55">
        <v>3</v>
      </c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>
        <v>4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>
        <v>5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>
        <v>6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5" customHeight="1" x14ac:dyDescent="0.2">
      <c r="A23" s="104" t="s">
        <v>31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51" t="s">
        <v>30</v>
      </c>
      <c r="AR23" s="51"/>
      <c r="AS23" s="51"/>
      <c r="AT23" s="51"/>
      <c r="AU23" s="51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ht="15" customHeight="1" x14ac:dyDescent="0.2">
      <c r="A24" s="99" t="s">
        <v>29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41" t="s">
        <v>32</v>
      </c>
      <c r="AR24" s="41"/>
      <c r="AS24" s="41"/>
      <c r="AT24" s="41"/>
      <c r="AU24" s="41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101" t="s">
        <v>430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88" t="s">
        <v>33</v>
      </c>
      <c r="AR25" s="88"/>
      <c r="AS25" s="88"/>
      <c r="AT25" s="88"/>
      <c r="AU25" s="88"/>
      <c r="AV25" s="270">
        <f>'детализированный расчет'!BI270</f>
        <v>45749954.609999999</v>
      </c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270">
        <f>'детализированный расчет'!BV270</f>
        <v>42358787.769999996</v>
      </c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270">
        <f>'детализированный расчет'!CI270</f>
        <v>42358787.769999996</v>
      </c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</row>
    <row r="26" spans="1:99" ht="15" customHeight="1" x14ac:dyDescent="0.2">
      <c r="A26" s="99" t="s">
        <v>36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41" t="s">
        <v>35</v>
      </c>
      <c r="AR26" s="41"/>
      <c r="AS26" s="41"/>
      <c r="AT26" s="41"/>
      <c r="AU26" s="41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2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41" t="s">
        <v>37</v>
      </c>
      <c r="AR27" s="41"/>
      <c r="AS27" s="41"/>
      <c r="AT27" s="41"/>
      <c r="AU27" s="41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x14ac:dyDescent="0.2">
      <c r="A28" s="101" t="s">
        <v>431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45" t="s">
        <v>38</v>
      </c>
      <c r="AR28" s="45"/>
      <c r="AS28" s="45"/>
      <c r="AT28" s="45"/>
      <c r="AU28" s="45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x14ac:dyDescent="0.2">
      <c r="A29" s="102" t="s">
        <v>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45"/>
      <c r="AR29" s="45"/>
      <c r="AS29" s="45"/>
      <c r="AT29" s="45"/>
      <c r="AU29" s="45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</row>
    <row r="30" spans="1:99" s="2" customFormat="1" ht="11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99" s="15" customFormat="1" ht="11.25" x14ac:dyDescent="0.2">
      <c r="A31" s="39" t="s">
        <v>432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  <row r="32" spans="1:99" s="15" customFormat="1" ht="11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</row>
    <row r="33" spans="1:99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</row>
  </sheetData>
  <sheetProtection selectLockedCells="1" selectUnlockedCells="1"/>
  <mergeCells count="95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AP16"/>
    <mergeCell ref="AQ16:AU16"/>
    <mergeCell ref="AV16:CU16"/>
    <mergeCell ref="CI17:CU17"/>
    <mergeCell ref="A18:AP18"/>
    <mergeCell ref="AQ18:AU18"/>
    <mergeCell ref="AV18:BH18"/>
    <mergeCell ref="BI18:BU18"/>
    <mergeCell ref="BV18:CH18"/>
    <mergeCell ref="CI18:CU18"/>
    <mergeCell ref="A17:AP17"/>
    <mergeCell ref="AQ17:AU17"/>
    <mergeCell ref="AV17:BH17"/>
    <mergeCell ref="BI17:BU17"/>
    <mergeCell ref="BV17:CH17"/>
    <mergeCell ref="CI19:CU19"/>
    <mergeCell ref="A20:AP20"/>
    <mergeCell ref="AQ20:AU20"/>
    <mergeCell ref="AV20:BH20"/>
    <mergeCell ref="BI20:BU20"/>
    <mergeCell ref="BV20:CH20"/>
    <mergeCell ref="CI20:CU20"/>
    <mergeCell ref="A19:AP19"/>
    <mergeCell ref="AQ19:AU19"/>
    <mergeCell ref="AV19:BH19"/>
    <mergeCell ref="BI19:BU19"/>
    <mergeCell ref="BV19:CH19"/>
    <mergeCell ref="CI21:CU21"/>
    <mergeCell ref="A22:AP22"/>
    <mergeCell ref="AQ22:AU22"/>
    <mergeCell ref="AV22:BH22"/>
    <mergeCell ref="BI22:BU22"/>
    <mergeCell ref="BV22:CH22"/>
    <mergeCell ref="CI22:CU22"/>
    <mergeCell ref="A21:AP21"/>
    <mergeCell ref="AQ21:AU21"/>
    <mergeCell ref="AV21:BH21"/>
    <mergeCell ref="BI21:BU21"/>
    <mergeCell ref="BV21:CH21"/>
    <mergeCell ref="CI23:CU23"/>
    <mergeCell ref="A24:AP24"/>
    <mergeCell ref="AQ24:AU24"/>
    <mergeCell ref="AV24:BH24"/>
    <mergeCell ref="BI24:BU24"/>
    <mergeCell ref="BV24:CH24"/>
    <mergeCell ref="CI24:CU24"/>
    <mergeCell ref="A23:AP23"/>
    <mergeCell ref="AQ23:AU23"/>
    <mergeCell ref="AV23:BH23"/>
    <mergeCell ref="BI23:BU23"/>
    <mergeCell ref="BV23:CH23"/>
    <mergeCell ref="CI25:CU25"/>
    <mergeCell ref="A26:AP26"/>
    <mergeCell ref="AQ26:AU26"/>
    <mergeCell ref="AV26:BH26"/>
    <mergeCell ref="BI26:BU26"/>
    <mergeCell ref="BV26:CH26"/>
    <mergeCell ref="CI26:CU26"/>
    <mergeCell ref="A25:AP25"/>
    <mergeCell ref="AQ25:AU25"/>
    <mergeCell ref="AV25:BH25"/>
    <mergeCell ref="BI25:BU25"/>
    <mergeCell ref="BV25:CH25"/>
    <mergeCell ref="CI27:CU27"/>
    <mergeCell ref="A31:CU33"/>
    <mergeCell ref="A28:AP28"/>
    <mergeCell ref="AQ28:AU29"/>
    <mergeCell ref="AV28:BH29"/>
    <mergeCell ref="BI28:BU29"/>
    <mergeCell ref="BV28:CH29"/>
    <mergeCell ref="CI28:CU29"/>
    <mergeCell ref="A29:AP29"/>
    <mergeCell ref="A27:AP27"/>
    <mergeCell ref="AQ27:AU27"/>
    <mergeCell ref="AV27:BH27"/>
    <mergeCell ref="BI27:BU27"/>
    <mergeCell ref="BV27:CH27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07"/>
  <sheetViews>
    <sheetView zoomScaleNormal="100" workbookViewId="0">
      <pane ySplit="14" topLeftCell="A265" activePane="bottomLeft" state="frozen"/>
      <selection pane="bottomLeft" activeCell="CI275" sqref="CI275:CU275"/>
    </sheetView>
  </sheetViews>
  <sheetFormatPr defaultColWidth="1.42578125" defaultRowHeight="12.75" outlineLevelRow="1" outlineLevelCol="1" x14ac:dyDescent="0.2"/>
  <cols>
    <col min="1" max="10" width="1.42578125" style="1"/>
    <col min="11" max="11" width="27.28515625" style="1" customWidth="1"/>
    <col min="12" max="17" width="1.42578125" style="1"/>
    <col min="18" max="18" width="1.28515625" style="1" customWidth="1"/>
    <col min="19" max="20" width="1.42578125" style="1" hidden="1" customWidth="1"/>
    <col min="21" max="26" width="1.42578125" style="1"/>
    <col min="27" max="27" width="1.28515625" style="1" customWidth="1"/>
    <col min="28" max="28" width="1.42578125" style="1" hidden="1" customWidth="1"/>
    <col min="29" max="38" width="1.42578125" style="1"/>
    <col min="39" max="39" width="2" style="1" customWidth="1"/>
    <col min="40" max="42" width="1.42578125" style="1"/>
    <col min="43" max="43" width="4.140625" style="1" customWidth="1"/>
    <col min="44" max="46" width="1.42578125" style="1"/>
    <col min="47" max="47" width="4.42578125" style="1" customWidth="1"/>
    <col min="48" max="50" width="1.42578125" style="1"/>
    <col min="51" max="51" width="4.42578125" style="1" customWidth="1"/>
    <col min="52" max="56" width="1.42578125" style="1"/>
    <col min="57" max="57" width="2.85546875" style="1" customWidth="1"/>
    <col min="58" max="60" width="1.42578125" style="1"/>
    <col min="61" max="61" width="12.5703125" style="1" bestFit="1" customWidth="1"/>
    <col min="62" max="68" width="1.42578125" style="1"/>
    <col min="69" max="69" width="2.7109375" style="1" customWidth="1"/>
    <col min="70" max="81" width="1.42578125" style="1" customWidth="1" outlineLevel="1"/>
    <col min="82" max="86" width="1.42578125" style="1"/>
    <col min="87" max="87" width="5" style="1" customWidth="1"/>
    <col min="88" max="89" width="1.42578125" style="1"/>
    <col min="90" max="90" width="1.140625" style="1" customWidth="1"/>
    <col min="91" max="91" width="1.42578125" style="1" hidden="1" customWidth="1"/>
    <col min="92" max="92" width="4.42578125" style="1" hidden="1" customWidth="1"/>
    <col min="93" max="93" width="8.5703125" style="1" customWidth="1"/>
    <col min="94" max="98" width="1.42578125" style="1"/>
    <col min="99" max="99" width="5.28515625" style="1" customWidth="1"/>
    <col min="100" max="16384" width="1.42578125" style="1"/>
  </cols>
  <sheetData>
    <row r="1" spans="1:99" x14ac:dyDescent="0.2">
      <c r="A1" s="13" t="s">
        <v>480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ht="12.75" customHeight="1" x14ac:dyDescent="0.2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401" t="s">
        <v>490</v>
      </c>
      <c r="M3" s="402"/>
      <c r="N3" s="402"/>
      <c r="O3" s="402"/>
      <c r="P3" s="402"/>
      <c r="Q3" s="402"/>
      <c r="R3" s="402"/>
      <c r="S3" s="402"/>
      <c r="T3" s="403"/>
      <c r="U3" s="64" t="s">
        <v>334</v>
      </c>
      <c r="V3" s="64"/>
      <c r="W3" s="64"/>
      <c r="X3" s="64"/>
      <c r="Y3" s="64"/>
      <c r="Z3" s="64"/>
      <c r="AA3" s="64"/>
      <c r="AB3" s="60"/>
      <c r="AC3" s="407" t="s">
        <v>491</v>
      </c>
      <c r="AD3" s="408"/>
      <c r="AE3" s="408"/>
      <c r="AF3" s="408"/>
      <c r="AG3" s="408"/>
      <c r="AH3" s="408"/>
      <c r="AI3" s="409"/>
      <c r="AJ3" s="407" t="s">
        <v>492</v>
      </c>
      <c r="AK3" s="408"/>
      <c r="AL3" s="408"/>
      <c r="AM3" s="409"/>
      <c r="AN3" s="256" t="s">
        <v>142</v>
      </c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63"/>
      <c r="AZ3" s="64" t="s">
        <v>433</v>
      </c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 t="s">
        <v>434</v>
      </c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0" t="s">
        <v>435</v>
      </c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4" spans="1:99" ht="12.75" customHeight="1" x14ac:dyDescent="0.2">
      <c r="A4" s="57" t="s">
        <v>436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404"/>
      <c r="M4" s="405"/>
      <c r="N4" s="405"/>
      <c r="O4" s="405"/>
      <c r="P4" s="405"/>
      <c r="Q4" s="405"/>
      <c r="R4" s="405"/>
      <c r="S4" s="405"/>
      <c r="T4" s="406"/>
      <c r="U4" s="58" t="s">
        <v>437</v>
      </c>
      <c r="V4" s="58"/>
      <c r="W4" s="58"/>
      <c r="X4" s="58"/>
      <c r="Y4" s="58"/>
      <c r="Z4" s="58"/>
      <c r="AA4" s="58"/>
      <c r="AB4" s="59"/>
      <c r="AC4" s="410"/>
      <c r="AD4" s="405"/>
      <c r="AE4" s="405"/>
      <c r="AF4" s="405"/>
      <c r="AG4" s="405"/>
      <c r="AH4" s="405"/>
      <c r="AI4" s="411"/>
      <c r="AJ4" s="410"/>
      <c r="AK4" s="405"/>
      <c r="AL4" s="405"/>
      <c r="AM4" s="411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115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 t="s">
        <v>438</v>
      </c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</row>
    <row r="5" spans="1:99" ht="12.75" customHeight="1" x14ac:dyDescent="0.2">
      <c r="A5" s="57" t="s">
        <v>439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04"/>
      <c r="M5" s="405"/>
      <c r="N5" s="405"/>
      <c r="O5" s="405"/>
      <c r="P5" s="405"/>
      <c r="Q5" s="405"/>
      <c r="R5" s="405"/>
      <c r="S5" s="405"/>
      <c r="T5" s="406"/>
      <c r="U5" s="58"/>
      <c r="V5" s="58"/>
      <c r="W5" s="58"/>
      <c r="X5" s="58"/>
      <c r="Y5" s="58"/>
      <c r="Z5" s="58"/>
      <c r="AA5" s="58"/>
      <c r="AB5" s="59"/>
      <c r="AC5" s="412"/>
      <c r="AD5" s="413"/>
      <c r="AE5" s="413"/>
      <c r="AF5" s="413"/>
      <c r="AG5" s="413"/>
      <c r="AH5" s="413"/>
      <c r="AI5" s="414"/>
      <c r="AJ5" s="412"/>
      <c r="AK5" s="413"/>
      <c r="AL5" s="413"/>
      <c r="AM5" s="414"/>
      <c r="AN5" s="386" t="s">
        <v>652</v>
      </c>
      <c r="AO5" s="387"/>
      <c r="AP5" s="387"/>
      <c r="AQ5" s="387"/>
      <c r="AR5" s="388" t="s">
        <v>653</v>
      </c>
      <c r="AS5" s="389"/>
      <c r="AT5" s="389"/>
      <c r="AU5" s="390"/>
      <c r="AV5" s="387" t="s">
        <v>654</v>
      </c>
      <c r="AW5" s="387"/>
      <c r="AX5" s="387"/>
      <c r="AY5" s="387"/>
      <c r="AZ5" s="388" t="s">
        <v>652</v>
      </c>
      <c r="BA5" s="389"/>
      <c r="BB5" s="389"/>
      <c r="BC5" s="389"/>
      <c r="BD5" s="389"/>
      <c r="BE5" s="390"/>
      <c r="BF5" s="388" t="s">
        <v>653</v>
      </c>
      <c r="BG5" s="389"/>
      <c r="BH5" s="389"/>
      <c r="BI5" s="389"/>
      <c r="BJ5" s="389"/>
      <c r="BK5" s="390"/>
      <c r="BL5" s="387" t="s">
        <v>654</v>
      </c>
      <c r="BM5" s="387"/>
      <c r="BN5" s="387"/>
      <c r="BO5" s="387"/>
      <c r="BP5" s="387"/>
      <c r="BQ5" s="387"/>
      <c r="BR5" s="387" t="s">
        <v>652</v>
      </c>
      <c r="BS5" s="387"/>
      <c r="BT5" s="387"/>
      <c r="BU5" s="387"/>
      <c r="BV5" s="387" t="s">
        <v>653</v>
      </c>
      <c r="BW5" s="387"/>
      <c r="BX5" s="387"/>
      <c r="BY5" s="387"/>
      <c r="BZ5" s="387" t="s">
        <v>654</v>
      </c>
      <c r="CA5" s="387"/>
      <c r="CB5" s="387"/>
      <c r="CC5" s="387"/>
      <c r="CD5" s="387" t="s">
        <v>652</v>
      </c>
      <c r="CE5" s="387"/>
      <c r="CF5" s="387"/>
      <c r="CG5" s="387"/>
      <c r="CH5" s="387"/>
      <c r="CI5" s="387"/>
      <c r="CJ5" s="387" t="s">
        <v>653</v>
      </c>
      <c r="CK5" s="387"/>
      <c r="CL5" s="387"/>
      <c r="CM5" s="387"/>
      <c r="CN5" s="387"/>
      <c r="CO5" s="387"/>
      <c r="CP5" s="400" t="s">
        <v>654</v>
      </c>
      <c r="CQ5" s="400"/>
      <c r="CR5" s="400"/>
      <c r="CS5" s="400"/>
      <c r="CT5" s="400"/>
      <c r="CU5" s="400"/>
    </row>
    <row r="6" spans="1:99" ht="12.75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9"/>
      <c r="M6" s="147"/>
      <c r="N6" s="147"/>
      <c r="O6" s="147"/>
      <c r="P6" s="147"/>
      <c r="Q6" s="147"/>
      <c r="R6" s="147"/>
      <c r="S6" s="147"/>
      <c r="T6" s="57"/>
      <c r="U6" s="58"/>
      <c r="V6" s="58"/>
      <c r="W6" s="58"/>
      <c r="X6" s="58"/>
      <c r="Y6" s="58"/>
      <c r="Z6" s="58"/>
      <c r="AA6" s="58"/>
      <c r="AB6" s="58"/>
      <c r="AC6" s="59"/>
      <c r="AD6" s="147"/>
      <c r="AE6" s="147"/>
      <c r="AF6" s="147"/>
      <c r="AG6" s="147"/>
      <c r="AH6" s="147"/>
      <c r="AI6" s="147"/>
      <c r="AJ6" s="155"/>
      <c r="AK6" s="156"/>
      <c r="AL6" s="156"/>
      <c r="AM6" s="157"/>
      <c r="AN6" s="386"/>
      <c r="AO6" s="387"/>
      <c r="AP6" s="387"/>
      <c r="AQ6" s="387"/>
      <c r="AR6" s="391"/>
      <c r="AS6" s="392"/>
      <c r="AT6" s="392"/>
      <c r="AU6" s="393"/>
      <c r="AV6" s="387"/>
      <c r="AW6" s="387"/>
      <c r="AX6" s="387"/>
      <c r="AY6" s="387"/>
      <c r="AZ6" s="391"/>
      <c r="BA6" s="392"/>
      <c r="BB6" s="392"/>
      <c r="BC6" s="392"/>
      <c r="BD6" s="392"/>
      <c r="BE6" s="393"/>
      <c r="BF6" s="391"/>
      <c r="BG6" s="392"/>
      <c r="BH6" s="392"/>
      <c r="BI6" s="392"/>
      <c r="BJ6" s="392"/>
      <c r="BK6" s="393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400"/>
      <c r="CQ6" s="400"/>
      <c r="CR6" s="400"/>
      <c r="CS6" s="400"/>
      <c r="CT6" s="400"/>
      <c r="CU6" s="400"/>
    </row>
    <row r="7" spans="1:99" ht="12.75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9"/>
      <c r="M7" s="147"/>
      <c r="N7" s="147"/>
      <c r="O7" s="147"/>
      <c r="P7" s="147"/>
      <c r="Q7" s="147"/>
      <c r="R7" s="147"/>
      <c r="S7" s="147"/>
      <c r="T7" s="57"/>
      <c r="U7" s="58"/>
      <c r="V7" s="58"/>
      <c r="W7" s="58"/>
      <c r="X7" s="58"/>
      <c r="Y7" s="58"/>
      <c r="Z7" s="58"/>
      <c r="AA7" s="58"/>
      <c r="AB7" s="58"/>
      <c r="AC7" s="59"/>
      <c r="AD7" s="147"/>
      <c r="AE7" s="147"/>
      <c r="AF7" s="147"/>
      <c r="AG7" s="147"/>
      <c r="AH7" s="147"/>
      <c r="AI7" s="147"/>
      <c r="AJ7" s="149"/>
      <c r="AK7" s="147"/>
      <c r="AL7" s="147"/>
      <c r="AM7" s="148"/>
      <c r="AN7" s="386"/>
      <c r="AO7" s="387"/>
      <c r="AP7" s="387"/>
      <c r="AQ7" s="387"/>
      <c r="AR7" s="391"/>
      <c r="AS7" s="392"/>
      <c r="AT7" s="392"/>
      <c r="AU7" s="393"/>
      <c r="AV7" s="387"/>
      <c r="AW7" s="387"/>
      <c r="AX7" s="387"/>
      <c r="AY7" s="387"/>
      <c r="AZ7" s="391"/>
      <c r="BA7" s="392"/>
      <c r="BB7" s="392"/>
      <c r="BC7" s="392"/>
      <c r="BD7" s="392"/>
      <c r="BE7" s="393"/>
      <c r="BF7" s="391"/>
      <c r="BG7" s="392"/>
      <c r="BH7" s="392"/>
      <c r="BI7" s="392"/>
      <c r="BJ7" s="392"/>
      <c r="BK7" s="393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400"/>
      <c r="CQ7" s="400"/>
      <c r="CR7" s="400"/>
      <c r="CS7" s="400"/>
      <c r="CT7" s="400"/>
      <c r="CU7" s="400"/>
    </row>
    <row r="8" spans="1:99" ht="12.75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9"/>
      <c r="M8" s="147"/>
      <c r="N8" s="147"/>
      <c r="O8" s="147"/>
      <c r="P8" s="147"/>
      <c r="Q8" s="147"/>
      <c r="R8" s="147"/>
      <c r="S8" s="147"/>
      <c r="T8" s="57"/>
      <c r="U8" s="58"/>
      <c r="V8" s="58"/>
      <c r="W8" s="58"/>
      <c r="X8" s="58"/>
      <c r="Y8" s="58"/>
      <c r="Z8" s="58"/>
      <c r="AA8" s="58"/>
      <c r="AB8" s="58"/>
      <c r="AC8" s="59"/>
      <c r="AD8" s="147"/>
      <c r="AE8" s="147"/>
      <c r="AF8" s="147"/>
      <c r="AG8" s="147"/>
      <c r="AH8" s="147"/>
      <c r="AI8" s="147"/>
      <c r="AJ8" s="149"/>
      <c r="AK8" s="147"/>
      <c r="AL8" s="147"/>
      <c r="AM8" s="148"/>
      <c r="AN8" s="386"/>
      <c r="AO8" s="387"/>
      <c r="AP8" s="387"/>
      <c r="AQ8" s="387"/>
      <c r="AR8" s="391"/>
      <c r="AS8" s="392"/>
      <c r="AT8" s="392"/>
      <c r="AU8" s="393"/>
      <c r="AV8" s="387"/>
      <c r="AW8" s="387"/>
      <c r="AX8" s="387"/>
      <c r="AY8" s="387"/>
      <c r="AZ8" s="391"/>
      <c r="BA8" s="392"/>
      <c r="BB8" s="392"/>
      <c r="BC8" s="392"/>
      <c r="BD8" s="392"/>
      <c r="BE8" s="393"/>
      <c r="BF8" s="391"/>
      <c r="BG8" s="392"/>
      <c r="BH8" s="392"/>
      <c r="BI8" s="392"/>
      <c r="BJ8" s="392"/>
      <c r="BK8" s="393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400"/>
      <c r="CQ8" s="400"/>
      <c r="CR8" s="400"/>
      <c r="CS8" s="400"/>
      <c r="CT8" s="400"/>
      <c r="CU8" s="400"/>
    </row>
    <row r="9" spans="1:99" ht="12.7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9"/>
      <c r="M9" s="147"/>
      <c r="N9" s="147"/>
      <c r="O9" s="147"/>
      <c r="P9" s="147"/>
      <c r="Q9" s="147"/>
      <c r="R9" s="147"/>
      <c r="S9" s="147"/>
      <c r="T9" s="57"/>
      <c r="U9" s="58"/>
      <c r="V9" s="58"/>
      <c r="W9" s="58"/>
      <c r="X9" s="58"/>
      <c r="Y9" s="58"/>
      <c r="Z9" s="58"/>
      <c r="AA9" s="58"/>
      <c r="AB9" s="58"/>
      <c r="AC9" s="59"/>
      <c r="AD9" s="147"/>
      <c r="AE9" s="147"/>
      <c r="AF9" s="147"/>
      <c r="AG9" s="147"/>
      <c r="AH9" s="147"/>
      <c r="AI9" s="147"/>
      <c r="AJ9" s="149"/>
      <c r="AK9" s="147"/>
      <c r="AL9" s="147"/>
      <c r="AM9" s="148"/>
      <c r="AN9" s="386"/>
      <c r="AO9" s="387"/>
      <c r="AP9" s="387"/>
      <c r="AQ9" s="387"/>
      <c r="AR9" s="391"/>
      <c r="AS9" s="392"/>
      <c r="AT9" s="392"/>
      <c r="AU9" s="393"/>
      <c r="AV9" s="387"/>
      <c r="AW9" s="387"/>
      <c r="AX9" s="387"/>
      <c r="AY9" s="387"/>
      <c r="AZ9" s="391"/>
      <c r="BA9" s="392"/>
      <c r="BB9" s="392"/>
      <c r="BC9" s="392"/>
      <c r="BD9" s="392"/>
      <c r="BE9" s="393"/>
      <c r="BF9" s="391"/>
      <c r="BG9" s="392"/>
      <c r="BH9" s="392"/>
      <c r="BI9" s="392"/>
      <c r="BJ9" s="392"/>
      <c r="BK9" s="393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400"/>
      <c r="CQ9" s="400"/>
      <c r="CR9" s="400"/>
      <c r="CS9" s="400"/>
      <c r="CT9" s="400"/>
      <c r="CU9" s="400"/>
    </row>
    <row r="10" spans="1:99" ht="12.75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9"/>
      <c r="M10" s="147"/>
      <c r="N10" s="147"/>
      <c r="O10" s="147"/>
      <c r="P10" s="147"/>
      <c r="Q10" s="147"/>
      <c r="R10" s="147"/>
      <c r="S10" s="147"/>
      <c r="T10" s="57"/>
      <c r="U10" s="58"/>
      <c r="V10" s="58"/>
      <c r="W10" s="58"/>
      <c r="X10" s="58"/>
      <c r="Y10" s="58"/>
      <c r="Z10" s="58"/>
      <c r="AA10" s="58"/>
      <c r="AB10" s="58"/>
      <c r="AC10" s="59"/>
      <c r="AD10" s="147"/>
      <c r="AE10" s="147"/>
      <c r="AF10" s="147"/>
      <c r="AG10" s="147"/>
      <c r="AH10" s="147"/>
      <c r="AI10" s="147"/>
      <c r="AJ10" s="149"/>
      <c r="AK10" s="147"/>
      <c r="AL10" s="147"/>
      <c r="AM10" s="148"/>
      <c r="AN10" s="386"/>
      <c r="AO10" s="387"/>
      <c r="AP10" s="387"/>
      <c r="AQ10" s="387"/>
      <c r="AR10" s="391"/>
      <c r="AS10" s="392"/>
      <c r="AT10" s="392"/>
      <c r="AU10" s="393"/>
      <c r="AV10" s="387"/>
      <c r="AW10" s="387"/>
      <c r="AX10" s="387"/>
      <c r="AY10" s="387"/>
      <c r="AZ10" s="391"/>
      <c r="BA10" s="392"/>
      <c r="BB10" s="392"/>
      <c r="BC10" s="392"/>
      <c r="BD10" s="392"/>
      <c r="BE10" s="393"/>
      <c r="BF10" s="391"/>
      <c r="BG10" s="392"/>
      <c r="BH10" s="392"/>
      <c r="BI10" s="392"/>
      <c r="BJ10" s="392"/>
      <c r="BK10" s="393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400"/>
      <c r="CQ10" s="400"/>
      <c r="CR10" s="400"/>
      <c r="CS10" s="400"/>
      <c r="CT10" s="400"/>
      <c r="CU10" s="400"/>
    </row>
    <row r="11" spans="1:99" ht="12.75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9"/>
      <c r="M11" s="147"/>
      <c r="N11" s="147"/>
      <c r="O11" s="147"/>
      <c r="P11" s="147"/>
      <c r="Q11" s="147"/>
      <c r="R11" s="147"/>
      <c r="S11" s="147"/>
      <c r="T11" s="57"/>
      <c r="U11" s="58"/>
      <c r="V11" s="58"/>
      <c r="W11" s="58"/>
      <c r="X11" s="58"/>
      <c r="Y11" s="58"/>
      <c r="Z11" s="58"/>
      <c r="AA11" s="58"/>
      <c r="AB11" s="58"/>
      <c r="AC11" s="59"/>
      <c r="AD11" s="147"/>
      <c r="AE11" s="147"/>
      <c r="AF11" s="147"/>
      <c r="AG11" s="147"/>
      <c r="AH11" s="147"/>
      <c r="AI11" s="147"/>
      <c r="AJ11" s="149"/>
      <c r="AK11" s="147"/>
      <c r="AL11" s="147"/>
      <c r="AM11" s="148"/>
      <c r="AN11" s="386"/>
      <c r="AO11" s="387"/>
      <c r="AP11" s="387"/>
      <c r="AQ11" s="387"/>
      <c r="AR11" s="391"/>
      <c r="AS11" s="392"/>
      <c r="AT11" s="392"/>
      <c r="AU11" s="393"/>
      <c r="AV11" s="387"/>
      <c r="AW11" s="387"/>
      <c r="AX11" s="387"/>
      <c r="AY11" s="387"/>
      <c r="AZ11" s="391"/>
      <c r="BA11" s="392"/>
      <c r="BB11" s="392"/>
      <c r="BC11" s="392"/>
      <c r="BD11" s="392"/>
      <c r="BE11" s="393"/>
      <c r="BF11" s="391"/>
      <c r="BG11" s="392"/>
      <c r="BH11" s="392"/>
      <c r="BI11" s="392"/>
      <c r="BJ11" s="392"/>
      <c r="BK11" s="393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400"/>
      <c r="CQ11" s="400"/>
      <c r="CR11" s="400"/>
      <c r="CS11" s="400"/>
      <c r="CT11" s="400"/>
      <c r="CU11" s="400"/>
    </row>
    <row r="12" spans="1:99" ht="12.75" customHeigh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147"/>
      <c r="N12" s="147"/>
      <c r="O12" s="147"/>
      <c r="P12" s="147"/>
      <c r="Q12" s="147"/>
      <c r="R12" s="147"/>
      <c r="S12" s="147"/>
      <c r="T12" s="57"/>
      <c r="U12" s="58"/>
      <c r="V12" s="58"/>
      <c r="W12" s="58"/>
      <c r="X12" s="58"/>
      <c r="Y12" s="58"/>
      <c r="Z12" s="58"/>
      <c r="AA12" s="58"/>
      <c r="AB12" s="58"/>
      <c r="AC12" s="59"/>
      <c r="AD12" s="147"/>
      <c r="AE12" s="147"/>
      <c r="AF12" s="147"/>
      <c r="AG12" s="147"/>
      <c r="AH12" s="147"/>
      <c r="AI12" s="147"/>
      <c r="AJ12" s="149"/>
      <c r="AK12" s="147"/>
      <c r="AL12" s="147"/>
      <c r="AM12" s="148"/>
      <c r="AN12" s="386"/>
      <c r="AO12" s="387"/>
      <c r="AP12" s="387"/>
      <c r="AQ12" s="387"/>
      <c r="AR12" s="391"/>
      <c r="AS12" s="392"/>
      <c r="AT12" s="392"/>
      <c r="AU12" s="393"/>
      <c r="AV12" s="387"/>
      <c r="AW12" s="387"/>
      <c r="AX12" s="387"/>
      <c r="AY12" s="387"/>
      <c r="AZ12" s="391"/>
      <c r="BA12" s="392"/>
      <c r="BB12" s="392"/>
      <c r="BC12" s="392"/>
      <c r="BD12" s="392"/>
      <c r="BE12" s="393"/>
      <c r="BF12" s="391"/>
      <c r="BG12" s="392"/>
      <c r="BH12" s="392"/>
      <c r="BI12" s="392"/>
      <c r="BJ12" s="392"/>
      <c r="BK12" s="393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400"/>
      <c r="CQ12" s="400"/>
      <c r="CR12" s="400"/>
      <c r="CS12" s="400"/>
      <c r="CT12" s="400"/>
      <c r="CU12" s="400"/>
    </row>
    <row r="13" spans="1:99" ht="12.75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9"/>
      <c r="M13" s="147"/>
      <c r="N13" s="147"/>
      <c r="O13" s="147"/>
      <c r="P13" s="147"/>
      <c r="Q13" s="147"/>
      <c r="R13" s="147"/>
      <c r="S13" s="147"/>
      <c r="T13" s="57"/>
      <c r="U13" s="58"/>
      <c r="V13" s="58"/>
      <c r="W13" s="58"/>
      <c r="X13" s="58"/>
      <c r="Y13" s="58"/>
      <c r="Z13" s="58"/>
      <c r="AA13" s="58"/>
      <c r="AB13" s="58"/>
      <c r="AC13" s="59"/>
      <c r="AD13" s="147"/>
      <c r="AE13" s="147"/>
      <c r="AF13" s="147"/>
      <c r="AG13" s="147"/>
      <c r="AH13" s="147"/>
      <c r="AI13" s="147"/>
      <c r="AJ13" s="149"/>
      <c r="AK13" s="147"/>
      <c r="AL13" s="147"/>
      <c r="AM13" s="148"/>
      <c r="AN13" s="386"/>
      <c r="AO13" s="387"/>
      <c r="AP13" s="387"/>
      <c r="AQ13" s="387"/>
      <c r="AR13" s="391"/>
      <c r="AS13" s="392"/>
      <c r="AT13" s="392"/>
      <c r="AU13" s="393"/>
      <c r="AV13" s="387"/>
      <c r="AW13" s="387"/>
      <c r="AX13" s="387"/>
      <c r="AY13" s="387"/>
      <c r="AZ13" s="391"/>
      <c r="BA13" s="392"/>
      <c r="BB13" s="392"/>
      <c r="BC13" s="392"/>
      <c r="BD13" s="392"/>
      <c r="BE13" s="393"/>
      <c r="BF13" s="391"/>
      <c r="BG13" s="392"/>
      <c r="BH13" s="392"/>
      <c r="BI13" s="392"/>
      <c r="BJ13" s="392"/>
      <c r="BK13" s="393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400"/>
      <c r="CQ13" s="400"/>
      <c r="CR13" s="400"/>
      <c r="CS13" s="400"/>
      <c r="CT13" s="400"/>
      <c r="CU13" s="400"/>
    </row>
    <row r="14" spans="1:99" ht="12.75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92"/>
      <c r="M14" s="67"/>
      <c r="N14" s="67"/>
      <c r="O14" s="67"/>
      <c r="P14" s="67"/>
      <c r="Q14" s="67"/>
      <c r="R14" s="67"/>
      <c r="S14" s="67"/>
      <c r="T14" s="115"/>
      <c r="U14" s="91"/>
      <c r="V14" s="91"/>
      <c r="W14" s="91"/>
      <c r="X14" s="91"/>
      <c r="Y14" s="91"/>
      <c r="Z14" s="91"/>
      <c r="AA14" s="91"/>
      <c r="AB14" s="91"/>
      <c r="AC14" s="92"/>
      <c r="AD14" s="67"/>
      <c r="AE14" s="67"/>
      <c r="AF14" s="67"/>
      <c r="AG14" s="67"/>
      <c r="AH14" s="67"/>
      <c r="AI14" s="67"/>
      <c r="AJ14" s="152"/>
      <c r="AK14" s="153"/>
      <c r="AL14" s="153"/>
      <c r="AM14" s="154"/>
      <c r="AN14" s="386"/>
      <c r="AO14" s="387"/>
      <c r="AP14" s="387"/>
      <c r="AQ14" s="387"/>
      <c r="AR14" s="394"/>
      <c r="AS14" s="395"/>
      <c r="AT14" s="395"/>
      <c r="AU14" s="396"/>
      <c r="AV14" s="387"/>
      <c r="AW14" s="387"/>
      <c r="AX14" s="387"/>
      <c r="AY14" s="387"/>
      <c r="AZ14" s="394"/>
      <c r="BA14" s="395"/>
      <c r="BB14" s="395"/>
      <c r="BC14" s="395"/>
      <c r="BD14" s="395"/>
      <c r="BE14" s="396"/>
      <c r="BF14" s="394"/>
      <c r="BG14" s="395"/>
      <c r="BH14" s="395"/>
      <c r="BI14" s="395"/>
      <c r="BJ14" s="395"/>
      <c r="BK14" s="396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400"/>
      <c r="CQ14" s="400"/>
      <c r="CR14" s="400"/>
      <c r="CS14" s="400"/>
      <c r="CT14" s="400"/>
      <c r="CU14" s="400"/>
    </row>
    <row r="15" spans="1:99" ht="12.75" customHeight="1" x14ac:dyDescent="0.2">
      <c r="A15" s="228">
        <v>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422">
        <v>2</v>
      </c>
      <c r="M15" s="422"/>
      <c r="N15" s="422"/>
      <c r="O15" s="422"/>
      <c r="P15" s="422"/>
      <c r="Q15" s="422"/>
      <c r="R15" s="422"/>
      <c r="S15" s="222">
        <v>3</v>
      </c>
      <c r="T15" s="222"/>
      <c r="U15" s="222"/>
      <c r="V15" s="222"/>
      <c r="W15" s="222"/>
      <c r="X15" s="222"/>
      <c r="Y15" s="222"/>
      <c r="Z15" s="222"/>
      <c r="AA15" s="222"/>
      <c r="AB15" s="223">
        <v>4</v>
      </c>
      <c r="AC15" s="423"/>
      <c r="AD15" s="423"/>
      <c r="AE15" s="423"/>
      <c r="AF15" s="423"/>
      <c r="AG15" s="423"/>
      <c r="AH15" s="423"/>
      <c r="AI15" s="228"/>
      <c r="AJ15" s="424">
        <v>5</v>
      </c>
      <c r="AK15" s="425"/>
      <c r="AL15" s="425"/>
      <c r="AM15" s="426"/>
      <c r="AN15" s="222">
        <v>6</v>
      </c>
      <c r="AO15" s="222"/>
      <c r="AP15" s="222"/>
      <c r="AQ15" s="222"/>
      <c r="AR15" s="222">
        <v>7</v>
      </c>
      <c r="AS15" s="222"/>
      <c r="AT15" s="222"/>
      <c r="AU15" s="222"/>
      <c r="AV15" s="222">
        <v>8</v>
      </c>
      <c r="AW15" s="222"/>
      <c r="AX15" s="222"/>
      <c r="AY15" s="222"/>
      <c r="AZ15" s="222">
        <v>9</v>
      </c>
      <c r="BA15" s="222"/>
      <c r="BB15" s="222"/>
      <c r="BC15" s="222"/>
      <c r="BD15" s="222"/>
      <c r="BE15" s="222"/>
      <c r="BF15" s="222">
        <v>10</v>
      </c>
      <c r="BG15" s="222"/>
      <c r="BH15" s="222"/>
      <c r="BI15" s="222"/>
      <c r="BJ15" s="222"/>
      <c r="BK15" s="222"/>
      <c r="BL15" s="222">
        <v>11</v>
      </c>
      <c r="BM15" s="222"/>
      <c r="BN15" s="222"/>
      <c r="BO15" s="222"/>
      <c r="BP15" s="222"/>
      <c r="BQ15" s="222"/>
      <c r="BR15" s="222">
        <v>12</v>
      </c>
      <c r="BS15" s="222"/>
      <c r="BT15" s="222"/>
      <c r="BU15" s="222"/>
      <c r="BV15" s="222">
        <v>13</v>
      </c>
      <c r="BW15" s="222"/>
      <c r="BX15" s="222"/>
      <c r="BY15" s="222"/>
      <c r="BZ15" s="222">
        <v>14</v>
      </c>
      <c r="CA15" s="222"/>
      <c r="CB15" s="222"/>
      <c r="CC15" s="222"/>
      <c r="CD15" s="222">
        <v>15</v>
      </c>
      <c r="CE15" s="222"/>
      <c r="CF15" s="222"/>
      <c r="CG15" s="222"/>
      <c r="CH15" s="222"/>
      <c r="CI15" s="222"/>
      <c r="CJ15" s="223">
        <v>16</v>
      </c>
      <c r="CK15" s="423"/>
      <c r="CL15" s="423"/>
      <c r="CM15" s="423"/>
      <c r="CN15" s="423"/>
      <c r="CO15" s="228"/>
      <c r="CP15" s="223">
        <v>17</v>
      </c>
      <c r="CQ15" s="423"/>
      <c r="CR15" s="423"/>
      <c r="CS15" s="423"/>
      <c r="CT15" s="423"/>
      <c r="CU15" s="423"/>
    </row>
    <row r="16" spans="1:99" ht="15" customHeight="1" x14ac:dyDescent="0.2">
      <c r="A16" s="350" t="s">
        <v>493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614" t="s">
        <v>494</v>
      </c>
      <c r="M16" s="615"/>
      <c r="N16" s="615"/>
      <c r="O16" s="615"/>
      <c r="P16" s="615"/>
      <c r="Q16" s="615"/>
      <c r="R16" s="616"/>
      <c r="S16" s="249" t="s">
        <v>495</v>
      </c>
      <c r="T16" s="249"/>
      <c r="U16" s="249"/>
      <c r="V16" s="249"/>
      <c r="W16" s="249"/>
      <c r="X16" s="249"/>
      <c r="Y16" s="249"/>
      <c r="Z16" s="249"/>
      <c r="AA16" s="249"/>
      <c r="AB16" s="249">
        <v>547230401</v>
      </c>
      <c r="AC16" s="249"/>
      <c r="AD16" s="249"/>
      <c r="AE16" s="249"/>
      <c r="AF16" s="249"/>
      <c r="AG16" s="249"/>
      <c r="AH16" s="249"/>
      <c r="AI16" s="249"/>
      <c r="AJ16" s="617"/>
      <c r="AK16" s="617"/>
      <c r="AL16" s="617"/>
      <c r="AM16" s="617"/>
      <c r="AN16" s="567">
        <v>1</v>
      </c>
      <c r="AO16" s="567"/>
      <c r="AP16" s="567"/>
      <c r="AQ16" s="567"/>
      <c r="AR16" s="567">
        <v>1</v>
      </c>
      <c r="AS16" s="567"/>
      <c r="AT16" s="567"/>
      <c r="AU16" s="567"/>
      <c r="AV16" s="567">
        <v>1</v>
      </c>
      <c r="AW16" s="567"/>
      <c r="AX16" s="567"/>
      <c r="AY16" s="567"/>
      <c r="AZ16" s="250">
        <f>CD16/AN16</f>
        <v>28000</v>
      </c>
      <c r="BA16" s="250"/>
      <c r="BB16" s="250"/>
      <c r="BC16" s="250"/>
      <c r="BD16" s="250"/>
      <c r="BE16" s="250"/>
      <c r="BF16" s="250">
        <f>CJ16/AR16</f>
        <v>28000</v>
      </c>
      <c r="BG16" s="250"/>
      <c r="BH16" s="250"/>
      <c r="BI16" s="250"/>
      <c r="BJ16" s="250"/>
      <c r="BK16" s="250"/>
      <c r="BL16" s="250">
        <f>CP16/AV16</f>
        <v>28000</v>
      </c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>
        <v>28000</v>
      </c>
      <c r="CE16" s="250"/>
      <c r="CF16" s="250"/>
      <c r="CG16" s="250"/>
      <c r="CH16" s="250"/>
      <c r="CI16" s="250"/>
      <c r="CJ16" s="250">
        <v>28000</v>
      </c>
      <c r="CK16" s="250"/>
      <c r="CL16" s="250"/>
      <c r="CM16" s="250"/>
      <c r="CN16" s="250"/>
      <c r="CO16" s="250"/>
      <c r="CP16" s="250">
        <v>28000</v>
      </c>
      <c r="CQ16" s="250"/>
      <c r="CR16" s="250"/>
      <c r="CS16" s="250"/>
      <c r="CT16" s="250"/>
      <c r="CU16" s="250"/>
    </row>
    <row r="17" spans="1:99" ht="15" customHeight="1" x14ac:dyDescent="0.2">
      <c r="A17" s="350" t="s">
        <v>493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289" t="s">
        <v>494</v>
      </c>
      <c r="M17" s="246"/>
      <c r="N17" s="246"/>
      <c r="O17" s="246"/>
      <c r="P17" s="246"/>
      <c r="Q17" s="246"/>
      <c r="R17" s="246"/>
      <c r="S17" s="415" t="s">
        <v>616</v>
      </c>
      <c r="T17" s="415"/>
      <c r="U17" s="415"/>
      <c r="V17" s="415"/>
      <c r="W17" s="415"/>
      <c r="X17" s="415"/>
      <c r="Y17" s="415"/>
      <c r="Z17" s="415"/>
      <c r="AA17" s="415"/>
      <c r="AB17" s="416" t="s">
        <v>501</v>
      </c>
      <c r="AC17" s="417"/>
      <c r="AD17" s="417"/>
      <c r="AE17" s="417"/>
      <c r="AF17" s="417"/>
      <c r="AG17" s="417"/>
      <c r="AH17" s="417"/>
      <c r="AI17" s="418"/>
      <c r="AJ17" s="419"/>
      <c r="AK17" s="420"/>
      <c r="AL17" s="420"/>
      <c r="AM17" s="421"/>
      <c r="AN17" s="107">
        <v>1</v>
      </c>
      <c r="AO17" s="107"/>
      <c r="AP17" s="107"/>
      <c r="AQ17" s="107"/>
      <c r="AR17" s="107">
        <v>1</v>
      </c>
      <c r="AS17" s="107"/>
      <c r="AT17" s="107"/>
      <c r="AU17" s="107"/>
      <c r="AV17" s="107">
        <v>1</v>
      </c>
      <c r="AW17" s="107"/>
      <c r="AX17" s="107"/>
      <c r="AY17" s="107"/>
      <c r="AZ17" s="343">
        <f>CD17/AN17</f>
        <v>0</v>
      </c>
      <c r="BA17" s="343"/>
      <c r="BB17" s="343"/>
      <c r="BC17" s="343"/>
      <c r="BD17" s="343"/>
      <c r="BE17" s="343"/>
      <c r="BF17" s="428">
        <f>CJ17/AR17</f>
        <v>0</v>
      </c>
      <c r="BG17" s="428"/>
      <c r="BH17" s="428"/>
      <c r="BI17" s="428"/>
      <c r="BJ17" s="428"/>
      <c r="BK17" s="428"/>
      <c r="BL17" s="343">
        <f>CP17/AV17</f>
        <v>0</v>
      </c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</row>
    <row r="18" spans="1:99" ht="15" customHeight="1" thickBot="1" x14ac:dyDescent="0.25">
      <c r="A18" s="350" t="s">
        <v>496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289" t="s">
        <v>494</v>
      </c>
      <c r="M18" s="246"/>
      <c r="N18" s="246"/>
      <c r="O18" s="246"/>
      <c r="P18" s="246"/>
      <c r="Q18" s="246"/>
      <c r="R18" s="246"/>
      <c r="S18" s="246" t="s">
        <v>495</v>
      </c>
      <c r="T18" s="246"/>
      <c r="U18" s="246"/>
      <c r="V18" s="246"/>
      <c r="W18" s="246"/>
      <c r="X18" s="246"/>
      <c r="Y18" s="246"/>
      <c r="Z18" s="246"/>
      <c r="AA18" s="246"/>
      <c r="AB18" s="356">
        <v>547230402</v>
      </c>
      <c r="AC18" s="357"/>
      <c r="AD18" s="357"/>
      <c r="AE18" s="357"/>
      <c r="AF18" s="357"/>
      <c r="AG18" s="357"/>
      <c r="AH18" s="357"/>
      <c r="AI18" s="358"/>
      <c r="AJ18" s="159"/>
      <c r="AK18" s="160"/>
      <c r="AL18" s="160"/>
      <c r="AM18" s="161"/>
      <c r="AN18" s="42">
        <v>1</v>
      </c>
      <c r="AO18" s="42"/>
      <c r="AP18" s="42"/>
      <c r="AQ18" s="42"/>
      <c r="AR18" s="42">
        <v>1</v>
      </c>
      <c r="AS18" s="42"/>
      <c r="AT18" s="42"/>
      <c r="AU18" s="42"/>
      <c r="AV18" s="42">
        <v>1</v>
      </c>
      <c r="AW18" s="42"/>
      <c r="AX18" s="42"/>
      <c r="AY18" s="42"/>
      <c r="AZ18" s="183">
        <f>CD18/AN18</f>
        <v>0</v>
      </c>
      <c r="BA18" s="184"/>
      <c r="BB18" s="184"/>
      <c r="BC18" s="184"/>
      <c r="BD18" s="184"/>
      <c r="BE18" s="190"/>
      <c r="BF18" s="359">
        <f>CJ18/AR18</f>
        <v>0</v>
      </c>
      <c r="BG18" s="359"/>
      <c r="BH18" s="359"/>
      <c r="BI18" s="359"/>
      <c r="BJ18" s="359"/>
      <c r="BK18" s="359"/>
      <c r="BL18" s="183">
        <f>CP18/AV18</f>
        <v>0</v>
      </c>
      <c r="BM18" s="184"/>
      <c r="BN18" s="184"/>
      <c r="BO18" s="184"/>
      <c r="BP18" s="184"/>
      <c r="BQ18" s="190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332"/>
      <c r="CE18" s="333"/>
      <c r="CF18" s="333"/>
      <c r="CG18" s="333"/>
      <c r="CH18" s="333"/>
      <c r="CI18" s="334"/>
      <c r="CJ18" s="332"/>
      <c r="CK18" s="333"/>
      <c r="CL18" s="333"/>
      <c r="CM18" s="333"/>
      <c r="CN18" s="333"/>
      <c r="CO18" s="334"/>
      <c r="CP18" s="332"/>
      <c r="CQ18" s="333"/>
      <c r="CR18" s="333"/>
      <c r="CS18" s="333"/>
      <c r="CT18" s="333"/>
      <c r="CU18" s="334"/>
    </row>
    <row r="19" spans="1:99" s="24" customFormat="1" ht="15" customHeight="1" thickBot="1" x14ac:dyDescent="0.25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03" t="s">
        <v>497</v>
      </c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5"/>
      <c r="AJ19" s="322"/>
      <c r="AK19" s="323"/>
      <c r="AL19" s="323"/>
      <c r="AM19" s="324"/>
      <c r="AN19" s="338"/>
      <c r="AO19" s="338"/>
      <c r="AP19" s="338"/>
      <c r="AQ19" s="338"/>
      <c r="AR19" s="328"/>
      <c r="AS19" s="328"/>
      <c r="AT19" s="328"/>
      <c r="AU19" s="328"/>
      <c r="AV19" s="328"/>
      <c r="AW19" s="328"/>
      <c r="AX19" s="328"/>
      <c r="AY19" s="328"/>
      <c r="AZ19" s="329"/>
      <c r="BA19" s="330"/>
      <c r="BB19" s="330"/>
      <c r="BC19" s="330"/>
      <c r="BD19" s="330"/>
      <c r="BE19" s="330"/>
      <c r="BF19" s="346"/>
      <c r="BG19" s="346"/>
      <c r="BH19" s="346"/>
      <c r="BI19" s="346"/>
      <c r="BJ19" s="346"/>
      <c r="BK19" s="346"/>
      <c r="BL19" s="314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12"/>
      <c r="CD19" s="300">
        <f>SUM(CD16:CI18)</f>
        <v>28000</v>
      </c>
      <c r="CE19" s="301"/>
      <c r="CF19" s="301"/>
      <c r="CG19" s="301"/>
      <c r="CH19" s="301"/>
      <c r="CI19" s="347"/>
      <c r="CJ19" s="348">
        <f>SUM(CJ16:CO18)</f>
        <v>28000</v>
      </c>
      <c r="CK19" s="348"/>
      <c r="CL19" s="348"/>
      <c r="CM19" s="348"/>
      <c r="CN19" s="348"/>
      <c r="CO19" s="348"/>
      <c r="CP19" s="348">
        <f>SUM(CP16:CU18)</f>
        <v>28000</v>
      </c>
      <c r="CQ19" s="348"/>
      <c r="CR19" s="348"/>
      <c r="CS19" s="348"/>
      <c r="CT19" s="348"/>
      <c r="CU19" s="349"/>
    </row>
    <row r="20" spans="1:99" ht="15" customHeight="1" x14ac:dyDescent="0.2">
      <c r="A20" s="350" t="s">
        <v>607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1" t="s">
        <v>494</v>
      </c>
      <c r="M20" s="352"/>
      <c r="N20" s="352"/>
      <c r="O20" s="352"/>
      <c r="P20" s="352"/>
      <c r="Q20" s="352"/>
      <c r="R20" s="352"/>
      <c r="S20" s="352" t="s">
        <v>608</v>
      </c>
      <c r="T20" s="352"/>
      <c r="U20" s="352"/>
      <c r="V20" s="352"/>
      <c r="W20" s="352"/>
      <c r="X20" s="352"/>
      <c r="Y20" s="352"/>
      <c r="Z20" s="352"/>
      <c r="AA20" s="352"/>
      <c r="AB20" s="353" t="s">
        <v>609</v>
      </c>
      <c r="AC20" s="354"/>
      <c r="AD20" s="354"/>
      <c r="AE20" s="354"/>
      <c r="AF20" s="354"/>
      <c r="AG20" s="354"/>
      <c r="AH20" s="354"/>
      <c r="AI20" s="355"/>
      <c r="AJ20" s="278" t="s">
        <v>606</v>
      </c>
      <c r="AK20" s="279"/>
      <c r="AL20" s="279"/>
      <c r="AM20" s="280"/>
      <c r="AN20" s="42">
        <v>1</v>
      </c>
      <c r="AO20" s="42"/>
      <c r="AP20" s="42"/>
      <c r="AQ20" s="42"/>
      <c r="AR20" s="42">
        <v>1</v>
      </c>
      <c r="AS20" s="42"/>
      <c r="AT20" s="42"/>
      <c r="AU20" s="42"/>
      <c r="AV20" s="42">
        <v>1</v>
      </c>
      <c r="AW20" s="42"/>
      <c r="AX20" s="42"/>
      <c r="AY20" s="42"/>
      <c r="AZ20" s="183">
        <f>CD20/AN20</f>
        <v>0</v>
      </c>
      <c r="BA20" s="184"/>
      <c r="BB20" s="184"/>
      <c r="BC20" s="184"/>
      <c r="BD20" s="184"/>
      <c r="BE20" s="190"/>
      <c r="BF20" s="343">
        <f>CJ20/AR20</f>
        <v>0</v>
      </c>
      <c r="BG20" s="343"/>
      <c r="BH20" s="343"/>
      <c r="BI20" s="343"/>
      <c r="BJ20" s="343"/>
      <c r="BK20" s="343"/>
      <c r="BL20" s="183">
        <f>CP20/AV20</f>
        <v>0</v>
      </c>
      <c r="BM20" s="184"/>
      <c r="BN20" s="184"/>
      <c r="BO20" s="184"/>
      <c r="BP20" s="184"/>
      <c r="BQ20" s="190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332"/>
      <c r="CE20" s="333"/>
      <c r="CF20" s="333"/>
      <c r="CG20" s="333"/>
      <c r="CH20" s="333"/>
      <c r="CI20" s="334"/>
      <c r="CJ20" s="332"/>
      <c r="CK20" s="333"/>
      <c r="CL20" s="333"/>
      <c r="CM20" s="333"/>
      <c r="CN20" s="333"/>
      <c r="CO20" s="334"/>
      <c r="CP20" s="332"/>
      <c r="CQ20" s="333"/>
      <c r="CR20" s="333"/>
      <c r="CS20" s="333"/>
      <c r="CT20" s="333"/>
      <c r="CU20" s="334"/>
    </row>
    <row r="21" spans="1:99" ht="15" customHeight="1" x14ac:dyDescent="0.2">
      <c r="A21" s="350" t="s">
        <v>607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249" t="s">
        <v>494</v>
      </c>
      <c r="M21" s="249"/>
      <c r="N21" s="249"/>
      <c r="O21" s="249"/>
      <c r="P21" s="249"/>
      <c r="Q21" s="249"/>
      <c r="R21" s="249"/>
      <c r="S21" s="249" t="s">
        <v>608</v>
      </c>
      <c r="T21" s="249"/>
      <c r="U21" s="249"/>
      <c r="V21" s="249"/>
      <c r="W21" s="249"/>
      <c r="X21" s="249"/>
      <c r="Y21" s="249"/>
      <c r="Z21" s="249"/>
      <c r="AA21" s="249"/>
      <c r="AB21" s="249">
        <v>547230506</v>
      </c>
      <c r="AC21" s="249"/>
      <c r="AD21" s="249"/>
      <c r="AE21" s="249"/>
      <c r="AF21" s="249"/>
      <c r="AG21" s="249"/>
      <c r="AH21" s="249"/>
      <c r="AI21" s="249"/>
      <c r="AJ21" s="160"/>
      <c r="AK21" s="160"/>
      <c r="AL21" s="160"/>
      <c r="AM21" s="161"/>
      <c r="AN21" s="42">
        <v>1</v>
      </c>
      <c r="AO21" s="42"/>
      <c r="AP21" s="42"/>
      <c r="AQ21" s="42"/>
      <c r="AR21" s="42">
        <v>1</v>
      </c>
      <c r="AS21" s="42"/>
      <c r="AT21" s="42"/>
      <c r="AU21" s="42"/>
      <c r="AV21" s="42">
        <v>1</v>
      </c>
      <c r="AW21" s="42"/>
      <c r="AX21" s="42"/>
      <c r="AY21" s="42"/>
      <c r="AZ21" s="183">
        <f>CD21/AN21</f>
        <v>0</v>
      </c>
      <c r="BA21" s="184"/>
      <c r="BB21" s="184"/>
      <c r="BC21" s="184"/>
      <c r="BD21" s="184"/>
      <c r="BE21" s="190"/>
      <c r="BF21" s="343">
        <f>CJ21/AR21</f>
        <v>0</v>
      </c>
      <c r="BG21" s="343"/>
      <c r="BH21" s="343"/>
      <c r="BI21" s="343"/>
      <c r="BJ21" s="343"/>
      <c r="BK21" s="343"/>
      <c r="BL21" s="183">
        <f>CP21/AV21</f>
        <v>0</v>
      </c>
      <c r="BM21" s="184"/>
      <c r="BN21" s="184"/>
      <c r="BO21" s="184"/>
      <c r="BP21" s="184"/>
      <c r="BQ21" s="190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332"/>
      <c r="CE21" s="333"/>
      <c r="CF21" s="333"/>
      <c r="CG21" s="333"/>
      <c r="CH21" s="333"/>
      <c r="CI21" s="334"/>
      <c r="CJ21" s="332"/>
      <c r="CK21" s="333"/>
      <c r="CL21" s="333"/>
      <c r="CM21" s="333"/>
      <c r="CN21" s="333"/>
      <c r="CO21" s="334"/>
      <c r="CP21" s="332"/>
      <c r="CQ21" s="333"/>
      <c r="CR21" s="333"/>
      <c r="CS21" s="333"/>
      <c r="CT21" s="333"/>
      <c r="CU21" s="334"/>
    </row>
    <row r="22" spans="1:99" ht="15" customHeight="1" thickBot="1" x14ac:dyDescent="0.25">
      <c r="A22" s="350" t="s">
        <v>607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289" t="s">
        <v>494</v>
      </c>
      <c r="M22" s="246"/>
      <c r="N22" s="246"/>
      <c r="O22" s="246"/>
      <c r="P22" s="246"/>
      <c r="Q22" s="246"/>
      <c r="R22" s="246"/>
      <c r="S22" s="246" t="s">
        <v>608</v>
      </c>
      <c r="T22" s="246"/>
      <c r="U22" s="246"/>
      <c r="V22" s="246"/>
      <c r="W22" s="246"/>
      <c r="X22" s="246"/>
      <c r="Y22" s="246"/>
      <c r="Z22" s="246"/>
      <c r="AA22" s="246"/>
      <c r="AB22" s="429">
        <v>547230402</v>
      </c>
      <c r="AC22" s="430"/>
      <c r="AD22" s="430"/>
      <c r="AE22" s="430"/>
      <c r="AF22" s="430"/>
      <c r="AG22" s="430"/>
      <c r="AH22" s="430"/>
      <c r="AI22" s="431"/>
      <c r="AJ22" s="278" t="s">
        <v>569</v>
      </c>
      <c r="AK22" s="279"/>
      <c r="AL22" s="279"/>
      <c r="AM22" s="280"/>
      <c r="AN22" s="42">
        <v>1</v>
      </c>
      <c r="AO22" s="42"/>
      <c r="AP22" s="42"/>
      <c r="AQ22" s="42"/>
      <c r="AR22" s="42">
        <v>1</v>
      </c>
      <c r="AS22" s="42"/>
      <c r="AT22" s="42"/>
      <c r="AU22" s="42"/>
      <c r="AV22" s="42">
        <v>1</v>
      </c>
      <c r="AW22" s="42"/>
      <c r="AX22" s="42"/>
      <c r="AY22" s="42"/>
      <c r="AZ22" s="183">
        <f>CD22/AN22</f>
        <v>0</v>
      </c>
      <c r="BA22" s="184"/>
      <c r="BB22" s="184"/>
      <c r="BC22" s="184"/>
      <c r="BD22" s="184"/>
      <c r="BE22" s="190"/>
      <c r="BF22" s="343">
        <f>CJ22/AR22</f>
        <v>0</v>
      </c>
      <c r="BG22" s="343"/>
      <c r="BH22" s="343"/>
      <c r="BI22" s="343"/>
      <c r="BJ22" s="343"/>
      <c r="BK22" s="343"/>
      <c r="BL22" s="183">
        <f>CP22/AV22</f>
        <v>0</v>
      </c>
      <c r="BM22" s="184"/>
      <c r="BN22" s="184"/>
      <c r="BO22" s="184"/>
      <c r="BP22" s="184"/>
      <c r="BQ22" s="190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332">
        <v>0</v>
      </c>
      <c r="CE22" s="333"/>
      <c r="CF22" s="333"/>
      <c r="CG22" s="333"/>
      <c r="CH22" s="333"/>
      <c r="CI22" s="334"/>
      <c r="CJ22" s="332">
        <v>0</v>
      </c>
      <c r="CK22" s="333"/>
      <c r="CL22" s="333"/>
      <c r="CM22" s="333"/>
      <c r="CN22" s="333"/>
      <c r="CO22" s="334"/>
      <c r="CP22" s="332">
        <v>0</v>
      </c>
      <c r="CQ22" s="333"/>
      <c r="CR22" s="333"/>
      <c r="CS22" s="333"/>
      <c r="CT22" s="333"/>
      <c r="CU22" s="334"/>
    </row>
    <row r="23" spans="1:99" s="24" customFormat="1" ht="15" customHeight="1" thickBot="1" x14ac:dyDescent="0.25">
      <c r="A23" s="345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03" t="s">
        <v>621</v>
      </c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5"/>
      <c r="AJ23" s="322"/>
      <c r="AK23" s="323"/>
      <c r="AL23" s="323"/>
      <c r="AM23" s="324"/>
      <c r="AN23" s="338"/>
      <c r="AO23" s="338"/>
      <c r="AP23" s="338"/>
      <c r="AQ23" s="338"/>
      <c r="AR23" s="328"/>
      <c r="AS23" s="328"/>
      <c r="AT23" s="328"/>
      <c r="AU23" s="328"/>
      <c r="AV23" s="328"/>
      <c r="AW23" s="328"/>
      <c r="AX23" s="328"/>
      <c r="AY23" s="328"/>
      <c r="AZ23" s="329"/>
      <c r="BA23" s="330"/>
      <c r="BB23" s="330"/>
      <c r="BC23" s="330"/>
      <c r="BD23" s="330"/>
      <c r="BE23" s="331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12"/>
      <c r="CD23" s="300">
        <f>SUM(CD20:CI22)</f>
        <v>0</v>
      </c>
      <c r="CE23" s="301"/>
      <c r="CF23" s="301"/>
      <c r="CG23" s="301"/>
      <c r="CH23" s="301"/>
      <c r="CI23" s="347"/>
      <c r="CJ23" s="300">
        <f>SUM(CJ20:CO22)</f>
        <v>0</v>
      </c>
      <c r="CK23" s="301"/>
      <c r="CL23" s="301"/>
      <c r="CM23" s="301"/>
      <c r="CN23" s="301"/>
      <c r="CO23" s="347"/>
      <c r="CP23" s="300">
        <f>SUM(CP20:CU22)</f>
        <v>0</v>
      </c>
      <c r="CQ23" s="301"/>
      <c r="CR23" s="301"/>
      <c r="CS23" s="301"/>
      <c r="CT23" s="301"/>
      <c r="CU23" s="347"/>
    </row>
    <row r="24" spans="1:99" s="25" customFormat="1" ht="15" customHeight="1" x14ac:dyDescent="0.2">
      <c r="A24" s="271" t="s">
        <v>498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432" t="s">
        <v>499</v>
      </c>
      <c r="M24" s="433"/>
      <c r="N24" s="433"/>
      <c r="O24" s="433"/>
      <c r="P24" s="433"/>
      <c r="Q24" s="433"/>
      <c r="R24" s="433"/>
      <c r="S24" s="433" t="s">
        <v>500</v>
      </c>
      <c r="T24" s="433"/>
      <c r="U24" s="433"/>
      <c r="V24" s="433"/>
      <c r="W24" s="433"/>
      <c r="X24" s="433"/>
      <c r="Y24" s="433"/>
      <c r="Z24" s="433"/>
      <c r="AA24" s="433"/>
      <c r="AB24" s="435" t="s">
        <v>501</v>
      </c>
      <c r="AC24" s="436"/>
      <c r="AD24" s="436"/>
      <c r="AE24" s="436"/>
      <c r="AF24" s="436"/>
      <c r="AG24" s="436"/>
      <c r="AH24" s="436"/>
      <c r="AI24" s="437"/>
      <c r="AJ24" s="278" t="s">
        <v>57</v>
      </c>
      <c r="AK24" s="279"/>
      <c r="AL24" s="279"/>
      <c r="AM24" s="280"/>
      <c r="AN24" s="285">
        <f>CD24/AZ24</f>
        <v>11.084016847705609</v>
      </c>
      <c r="AO24" s="285"/>
      <c r="AP24" s="285"/>
      <c r="AQ24" s="285"/>
      <c r="AR24" s="282">
        <v>11.084016847705609</v>
      </c>
      <c r="AS24" s="283"/>
      <c r="AT24" s="283"/>
      <c r="AU24" s="284"/>
      <c r="AV24" s="282">
        <v>11.084016847705609</v>
      </c>
      <c r="AW24" s="283"/>
      <c r="AX24" s="283"/>
      <c r="AY24" s="284"/>
      <c r="AZ24" s="282">
        <v>2435.94</v>
      </c>
      <c r="BA24" s="283"/>
      <c r="BB24" s="283"/>
      <c r="BC24" s="283"/>
      <c r="BD24" s="283"/>
      <c r="BE24" s="284"/>
      <c r="BF24" s="282">
        <v>2435.94</v>
      </c>
      <c r="BG24" s="283"/>
      <c r="BH24" s="283"/>
      <c r="BI24" s="283"/>
      <c r="BJ24" s="283"/>
      <c r="BK24" s="284"/>
      <c r="BL24" s="285">
        <v>2435.94</v>
      </c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438">
        <v>27000</v>
      </c>
      <c r="CE24" s="439"/>
      <c r="CF24" s="439"/>
      <c r="CG24" s="439"/>
      <c r="CH24" s="439"/>
      <c r="CI24" s="440"/>
      <c r="CJ24" s="438">
        <v>27000</v>
      </c>
      <c r="CK24" s="439"/>
      <c r="CL24" s="439"/>
      <c r="CM24" s="439"/>
      <c r="CN24" s="439"/>
      <c r="CO24" s="440"/>
      <c r="CP24" s="438">
        <v>27000</v>
      </c>
      <c r="CQ24" s="439"/>
      <c r="CR24" s="439"/>
      <c r="CS24" s="439"/>
      <c r="CT24" s="439"/>
      <c r="CU24" s="440"/>
    </row>
    <row r="25" spans="1:99" s="25" customFormat="1" ht="15" customHeight="1" x14ac:dyDescent="0.2">
      <c r="A25" s="271" t="s">
        <v>502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432" t="s">
        <v>503</v>
      </c>
      <c r="M25" s="433"/>
      <c r="N25" s="433"/>
      <c r="O25" s="433"/>
      <c r="P25" s="433"/>
      <c r="Q25" s="433"/>
      <c r="R25" s="433"/>
      <c r="S25" s="273" t="s">
        <v>500</v>
      </c>
      <c r="T25" s="273"/>
      <c r="U25" s="273"/>
      <c r="V25" s="273"/>
      <c r="W25" s="273"/>
      <c r="X25" s="273"/>
      <c r="Y25" s="273"/>
      <c r="Z25" s="273"/>
      <c r="AA25" s="274"/>
      <c r="AB25" s="275" t="s">
        <v>501</v>
      </c>
      <c r="AC25" s="276"/>
      <c r="AD25" s="276"/>
      <c r="AE25" s="276"/>
      <c r="AF25" s="276"/>
      <c r="AG25" s="276"/>
      <c r="AH25" s="276"/>
      <c r="AI25" s="434"/>
      <c r="AJ25" s="278" t="s">
        <v>57</v>
      </c>
      <c r="AK25" s="279"/>
      <c r="AL25" s="279"/>
      <c r="AM25" s="280"/>
      <c r="AN25" s="285">
        <f>CD25/AZ25</f>
        <v>1863.1386861313867</v>
      </c>
      <c r="AO25" s="285"/>
      <c r="AP25" s="285"/>
      <c r="AQ25" s="285"/>
      <c r="AR25" s="282">
        <v>1863.1386861313867</v>
      </c>
      <c r="AS25" s="283"/>
      <c r="AT25" s="283"/>
      <c r="AU25" s="284"/>
      <c r="AV25" s="282">
        <v>1863.1386861313867</v>
      </c>
      <c r="AW25" s="283"/>
      <c r="AX25" s="283"/>
      <c r="AY25" s="284"/>
      <c r="AZ25" s="282">
        <v>5.48</v>
      </c>
      <c r="BA25" s="283"/>
      <c r="BB25" s="283"/>
      <c r="BC25" s="283"/>
      <c r="BD25" s="283"/>
      <c r="BE25" s="284"/>
      <c r="BF25" s="282">
        <v>5.48</v>
      </c>
      <c r="BG25" s="283"/>
      <c r="BH25" s="283"/>
      <c r="BI25" s="283"/>
      <c r="BJ25" s="283"/>
      <c r="BK25" s="284"/>
      <c r="BL25" s="285">
        <v>5.48</v>
      </c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2">
        <v>10210</v>
      </c>
      <c r="CE25" s="283"/>
      <c r="CF25" s="283"/>
      <c r="CG25" s="283"/>
      <c r="CH25" s="283"/>
      <c r="CI25" s="284"/>
      <c r="CJ25" s="282">
        <v>10210</v>
      </c>
      <c r="CK25" s="283"/>
      <c r="CL25" s="283"/>
      <c r="CM25" s="283"/>
      <c r="CN25" s="283"/>
      <c r="CO25" s="284"/>
      <c r="CP25" s="282">
        <v>10210</v>
      </c>
      <c r="CQ25" s="283"/>
      <c r="CR25" s="283"/>
      <c r="CS25" s="283"/>
      <c r="CT25" s="283"/>
      <c r="CU25" s="284"/>
    </row>
    <row r="26" spans="1:99" s="25" customFormat="1" ht="15" customHeight="1" x14ac:dyDescent="0.2">
      <c r="A26" s="271" t="s">
        <v>598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432" t="s">
        <v>504</v>
      </c>
      <c r="M26" s="433"/>
      <c r="N26" s="433"/>
      <c r="O26" s="433"/>
      <c r="P26" s="433"/>
      <c r="Q26" s="433"/>
      <c r="R26" s="433"/>
      <c r="S26" s="273" t="s">
        <v>500</v>
      </c>
      <c r="T26" s="273"/>
      <c r="U26" s="273"/>
      <c r="V26" s="273"/>
      <c r="W26" s="273"/>
      <c r="X26" s="273"/>
      <c r="Y26" s="273"/>
      <c r="Z26" s="273"/>
      <c r="AA26" s="274"/>
      <c r="AB26" s="275" t="s">
        <v>501</v>
      </c>
      <c r="AC26" s="276"/>
      <c r="AD26" s="276"/>
      <c r="AE26" s="276"/>
      <c r="AF26" s="276"/>
      <c r="AG26" s="276"/>
      <c r="AH26" s="276"/>
      <c r="AI26" s="434"/>
      <c r="AJ26" s="278" t="s">
        <v>57</v>
      </c>
      <c r="AK26" s="279"/>
      <c r="AL26" s="279"/>
      <c r="AM26" s="280"/>
      <c r="AN26" s="285">
        <f>CD26/AZ26</f>
        <v>184.75418994413408</v>
      </c>
      <c r="AO26" s="285"/>
      <c r="AP26" s="285"/>
      <c r="AQ26" s="285"/>
      <c r="AR26" s="282">
        <v>184.75418994413408</v>
      </c>
      <c r="AS26" s="283"/>
      <c r="AT26" s="283"/>
      <c r="AU26" s="284"/>
      <c r="AV26" s="282">
        <v>184.75418994413408</v>
      </c>
      <c r="AW26" s="283"/>
      <c r="AX26" s="283"/>
      <c r="AY26" s="284"/>
      <c r="AZ26" s="282">
        <v>35.799999999999997</v>
      </c>
      <c r="BA26" s="283"/>
      <c r="BB26" s="283"/>
      <c r="BC26" s="283"/>
      <c r="BD26" s="283"/>
      <c r="BE26" s="284"/>
      <c r="BF26" s="282">
        <v>35.799999999999997</v>
      </c>
      <c r="BG26" s="283"/>
      <c r="BH26" s="283"/>
      <c r="BI26" s="283"/>
      <c r="BJ26" s="283"/>
      <c r="BK26" s="284"/>
      <c r="BL26" s="285">
        <v>35.799999999999997</v>
      </c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2">
        <v>6614.2</v>
      </c>
      <c r="CE26" s="283"/>
      <c r="CF26" s="283"/>
      <c r="CG26" s="283"/>
      <c r="CH26" s="283"/>
      <c r="CI26" s="284"/>
      <c r="CJ26" s="282">
        <v>6614.2</v>
      </c>
      <c r="CK26" s="283"/>
      <c r="CL26" s="283"/>
      <c r="CM26" s="283"/>
      <c r="CN26" s="283"/>
      <c r="CO26" s="284"/>
      <c r="CP26" s="282">
        <v>6614.2</v>
      </c>
      <c r="CQ26" s="283"/>
      <c r="CR26" s="283"/>
      <c r="CS26" s="283"/>
      <c r="CT26" s="283"/>
      <c r="CU26" s="284"/>
    </row>
    <row r="27" spans="1:99" s="25" customFormat="1" ht="15" customHeight="1" x14ac:dyDescent="0.2">
      <c r="A27" s="271" t="s">
        <v>505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432" t="s">
        <v>504</v>
      </c>
      <c r="M27" s="433"/>
      <c r="N27" s="433"/>
      <c r="O27" s="433"/>
      <c r="P27" s="433"/>
      <c r="Q27" s="433"/>
      <c r="R27" s="433"/>
      <c r="S27" s="273" t="s">
        <v>500</v>
      </c>
      <c r="T27" s="273"/>
      <c r="U27" s="273"/>
      <c r="V27" s="273"/>
      <c r="W27" s="273"/>
      <c r="X27" s="273"/>
      <c r="Y27" s="273"/>
      <c r="Z27" s="273"/>
      <c r="AA27" s="274"/>
      <c r="AB27" s="275" t="s">
        <v>501</v>
      </c>
      <c r="AC27" s="276"/>
      <c r="AD27" s="276"/>
      <c r="AE27" s="276"/>
      <c r="AF27" s="276"/>
      <c r="AG27" s="276"/>
      <c r="AH27" s="276"/>
      <c r="AI27" s="434"/>
      <c r="AJ27" s="278" t="s">
        <v>57</v>
      </c>
      <c r="AK27" s="279"/>
      <c r="AL27" s="279"/>
      <c r="AM27" s="280"/>
      <c r="AN27" s="285">
        <f>CD27/AZ27</f>
        <v>0</v>
      </c>
      <c r="AO27" s="285"/>
      <c r="AP27" s="285"/>
      <c r="AQ27" s="285"/>
      <c r="AR27" s="282">
        <v>0</v>
      </c>
      <c r="AS27" s="283"/>
      <c r="AT27" s="283"/>
      <c r="AU27" s="284"/>
      <c r="AV27" s="282">
        <v>0</v>
      </c>
      <c r="AW27" s="283"/>
      <c r="AX27" s="283"/>
      <c r="AY27" s="284"/>
      <c r="AZ27" s="282">
        <v>60.8</v>
      </c>
      <c r="BA27" s="283"/>
      <c r="BB27" s="283"/>
      <c r="BC27" s="283"/>
      <c r="BD27" s="283"/>
      <c r="BE27" s="284"/>
      <c r="BF27" s="282">
        <v>60.8</v>
      </c>
      <c r="BG27" s="283"/>
      <c r="BH27" s="283"/>
      <c r="BI27" s="283"/>
      <c r="BJ27" s="283"/>
      <c r="BK27" s="284"/>
      <c r="BL27" s="282">
        <v>60.8</v>
      </c>
      <c r="BM27" s="283"/>
      <c r="BN27" s="283"/>
      <c r="BO27" s="283"/>
      <c r="BP27" s="283"/>
      <c r="BQ27" s="284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441"/>
      <c r="CE27" s="442"/>
      <c r="CF27" s="442"/>
      <c r="CG27" s="442"/>
      <c r="CH27" s="442"/>
      <c r="CI27" s="443"/>
      <c r="CJ27" s="441"/>
      <c r="CK27" s="442"/>
      <c r="CL27" s="442"/>
      <c r="CM27" s="442"/>
      <c r="CN27" s="442"/>
      <c r="CO27" s="443"/>
      <c r="CP27" s="441"/>
      <c r="CQ27" s="442"/>
      <c r="CR27" s="442"/>
      <c r="CS27" s="442"/>
      <c r="CT27" s="442"/>
      <c r="CU27" s="443"/>
    </row>
    <row r="28" spans="1:99" s="25" customFormat="1" ht="15" customHeight="1" x14ac:dyDescent="0.2">
      <c r="A28" s="271" t="s">
        <v>506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2" t="s">
        <v>507</v>
      </c>
      <c r="M28" s="273"/>
      <c r="N28" s="273"/>
      <c r="O28" s="273"/>
      <c r="P28" s="273"/>
      <c r="Q28" s="273"/>
      <c r="R28" s="274"/>
      <c r="S28" s="273" t="s">
        <v>500</v>
      </c>
      <c r="T28" s="273"/>
      <c r="U28" s="273"/>
      <c r="V28" s="273"/>
      <c r="W28" s="273"/>
      <c r="X28" s="273"/>
      <c r="Y28" s="273"/>
      <c r="Z28" s="273"/>
      <c r="AA28" s="274"/>
      <c r="AB28" s="275" t="s">
        <v>501</v>
      </c>
      <c r="AC28" s="276"/>
      <c r="AD28" s="276"/>
      <c r="AE28" s="276"/>
      <c r="AF28" s="276"/>
      <c r="AG28" s="276"/>
      <c r="AH28" s="276"/>
      <c r="AI28" s="277"/>
      <c r="AJ28" s="278" t="s">
        <v>57</v>
      </c>
      <c r="AK28" s="279"/>
      <c r="AL28" s="279"/>
      <c r="AM28" s="280"/>
      <c r="AN28" s="281">
        <v>1</v>
      </c>
      <c r="AO28" s="281"/>
      <c r="AP28" s="281"/>
      <c r="AQ28" s="281"/>
      <c r="AR28" s="281">
        <v>1</v>
      </c>
      <c r="AS28" s="281"/>
      <c r="AT28" s="281"/>
      <c r="AU28" s="281"/>
      <c r="AV28" s="281">
        <v>1</v>
      </c>
      <c r="AW28" s="281"/>
      <c r="AX28" s="281"/>
      <c r="AY28" s="281"/>
      <c r="AZ28" s="282">
        <f>CD28/AN28</f>
        <v>0</v>
      </c>
      <c r="BA28" s="283"/>
      <c r="BB28" s="283"/>
      <c r="BC28" s="283"/>
      <c r="BD28" s="283"/>
      <c r="BE28" s="284"/>
      <c r="BF28" s="282">
        <v>0</v>
      </c>
      <c r="BG28" s="283"/>
      <c r="BH28" s="283"/>
      <c r="BI28" s="283"/>
      <c r="BJ28" s="283"/>
      <c r="BK28" s="284"/>
      <c r="BL28" s="285">
        <v>0</v>
      </c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441"/>
      <c r="CE28" s="442"/>
      <c r="CF28" s="442"/>
      <c r="CG28" s="442"/>
      <c r="CH28" s="442"/>
      <c r="CI28" s="443"/>
      <c r="CJ28" s="441"/>
      <c r="CK28" s="442"/>
      <c r="CL28" s="442"/>
      <c r="CM28" s="442"/>
      <c r="CN28" s="442"/>
      <c r="CO28" s="443"/>
      <c r="CP28" s="441"/>
      <c r="CQ28" s="442"/>
      <c r="CR28" s="442"/>
      <c r="CS28" s="442"/>
      <c r="CT28" s="442"/>
      <c r="CU28" s="443"/>
    </row>
    <row r="29" spans="1:99" s="25" customFormat="1" ht="15" customHeight="1" x14ac:dyDescent="0.2">
      <c r="A29" s="271" t="s">
        <v>498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432" t="s">
        <v>499</v>
      </c>
      <c r="M29" s="433"/>
      <c r="N29" s="433"/>
      <c r="O29" s="433"/>
      <c r="P29" s="433"/>
      <c r="Q29" s="433"/>
      <c r="R29" s="433"/>
      <c r="S29" s="433" t="s">
        <v>500</v>
      </c>
      <c r="T29" s="433"/>
      <c r="U29" s="433"/>
      <c r="V29" s="433"/>
      <c r="W29" s="433"/>
      <c r="X29" s="433"/>
      <c r="Y29" s="433"/>
      <c r="Z29" s="433"/>
      <c r="AA29" s="433"/>
      <c r="AB29" s="454" t="s">
        <v>501</v>
      </c>
      <c r="AC29" s="447"/>
      <c r="AD29" s="447"/>
      <c r="AE29" s="447"/>
      <c r="AF29" s="447"/>
      <c r="AG29" s="447"/>
      <c r="AH29" s="447"/>
      <c r="AI29" s="455"/>
      <c r="AJ29" s="278" t="s">
        <v>569</v>
      </c>
      <c r="AK29" s="279"/>
      <c r="AL29" s="279"/>
      <c r="AM29" s="280"/>
      <c r="AN29" s="285">
        <f t="shared" ref="AN29:AN37" si="0">CD29/AZ29</f>
        <v>23.333924480898546</v>
      </c>
      <c r="AO29" s="285"/>
      <c r="AP29" s="285"/>
      <c r="AQ29" s="285"/>
      <c r="AR29" s="282">
        <v>23.333924480898546</v>
      </c>
      <c r="AS29" s="283"/>
      <c r="AT29" s="283"/>
      <c r="AU29" s="284"/>
      <c r="AV29" s="282">
        <v>23.333924480898546</v>
      </c>
      <c r="AW29" s="283"/>
      <c r="AX29" s="283"/>
      <c r="AY29" s="284"/>
      <c r="AZ29" s="282">
        <v>2435.94</v>
      </c>
      <c r="BA29" s="283"/>
      <c r="BB29" s="283"/>
      <c r="BC29" s="283"/>
      <c r="BD29" s="283"/>
      <c r="BE29" s="284"/>
      <c r="BF29" s="282">
        <v>2435.94</v>
      </c>
      <c r="BG29" s="283"/>
      <c r="BH29" s="283"/>
      <c r="BI29" s="283"/>
      <c r="BJ29" s="283"/>
      <c r="BK29" s="284"/>
      <c r="BL29" s="285">
        <v>2435.94</v>
      </c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438">
        <v>56840.04</v>
      </c>
      <c r="CE29" s="439"/>
      <c r="CF29" s="439"/>
      <c r="CG29" s="439"/>
      <c r="CH29" s="439"/>
      <c r="CI29" s="440"/>
      <c r="CJ29" s="438">
        <v>56840.04</v>
      </c>
      <c r="CK29" s="439"/>
      <c r="CL29" s="439"/>
      <c r="CM29" s="439"/>
      <c r="CN29" s="439"/>
      <c r="CO29" s="440"/>
      <c r="CP29" s="438">
        <v>56840.04</v>
      </c>
      <c r="CQ29" s="439"/>
      <c r="CR29" s="439"/>
      <c r="CS29" s="439"/>
      <c r="CT29" s="439"/>
      <c r="CU29" s="440"/>
    </row>
    <row r="30" spans="1:99" s="25" customFormat="1" ht="15" customHeight="1" x14ac:dyDescent="0.2">
      <c r="A30" s="271" t="s">
        <v>502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432" t="s">
        <v>503</v>
      </c>
      <c r="M30" s="433"/>
      <c r="N30" s="433"/>
      <c r="O30" s="433"/>
      <c r="P30" s="433"/>
      <c r="Q30" s="433"/>
      <c r="R30" s="433"/>
      <c r="S30" s="273" t="s">
        <v>500</v>
      </c>
      <c r="T30" s="273"/>
      <c r="U30" s="273"/>
      <c r="V30" s="273"/>
      <c r="W30" s="273"/>
      <c r="X30" s="273"/>
      <c r="Y30" s="273"/>
      <c r="Z30" s="273"/>
      <c r="AA30" s="274"/>
      <c r="AB30" s="275" t="s">
        <v>501</v>
      </c>
      <c r="AC30" s="276"/>
      <c r="AD30" s="276"/>
      <c r="AE30" s="276"/>
      <c r="AF30" s="276"/>
      <c r="AG30" s="276"/>
      <c r="AH30" s="276"/>
      <c r="AI30" s="434"/>
      <c r="AJ30" s="278" t="s">
        <v>569</v>
      </c>
      <c r="AK30" s="279"/>
      <c r="AL30" s="279"/>
      <c r="AM30" s="280"/>
      <c r="AN30" s="285">
        <f t="shared" si="0"/>
        <v>19708.02919708029</v>
      </c>
      <c r="AO30" s="285"/>
      <c r="AP30" s="285"/>
      <c r="AQ30" s="285"/>
      <c r="AR30" s="282">
        <v>19708.02919708029</v>
      </c>
      <c r="AS30" s="283"/>
      <c r="AT30" s="283"/>
      <c r="AU30" s="284"/>
      <c r="AV30" s="282">
        <v>19708.02919708029</v>
      </c>
      <c r="AW30" s="283"/>
      <c r="AX30" s="283"/>
      <c r="AY30" s="284"/>
      <c r="AZ30" s="282">
        <v>5.48</v>
      </c>
      <c r="BA30" s="283"/>
      <c r="BB30" s="283"/>
      <c r="BC30" s="283"/>
      <c r="BD30" s="283"/>
      <c r="BE30" s="284"/>
      <c r="BF30" s="282">
        <v>5.48</v>
      </c>
      <c r="BG30" s="283"/>
      <c r="BH30" s="283"/>
      <c r="BI30" s="283"/>
      <c r="BJ30" s="283"/>
      <c r="BK30" s="284"/>
      <c r="BL30" s="285">
        <v>5.48</v>
      </c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2">
        <v>108000</v>
      </c>
      <c r="CE30" s="283"/>
      <c r="CF30" s="283"/>
      <c r="CG30" s="283"/>
      <c r="CH30" s="283"/>
      <c r="CI30" s="284"/>
      <c r="CJ30" s="282">
        <v>108000</v>
      </c>
      <c r="CK30" s="283"/>
      <c r="CL30" s="283"/>
      <c r="CM30" s="283"/>
      <c r="CN30" s="283"/>
      <c r="CO30" s="284"/>
      <c r="CP30" s="282">
        <v>108000</v>
      </c>
      <c r="CQ30" s="283"/>
      <c r="CR30" s="283"/>
      <c r="CS30" s="283"/>
      <c r="CT30" s="283"/>
      <c r="CU30" s="284"/>
    </row>
    <row r="31" spans="1:99" s="25" customFormat="1" ht="15" customHeight="1" x14ac:dyDescent="0.2">
      <c r="A31" s="271" t="s">
        <v>598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432" t="s">
        <v>504</v>
      </c>
      <c r="M31" s="433"/>
      <c r="N31" s="433"/>
      <c r="O31" s="433"/>
      <c r="P31" s="433"/>
      <c r="Q31" s="433"/>
      <c r="R31" s="433"/>
      <c r="S31" s="273" t="s">
        <v>500</v>
      </c>
      <c r="T31" s="273"/>
      <c r="U31" s="273"/>
      <c r="V31" s="273"/>
      <c r="W31" s="273"/>
      <c r="X31" s="273"/>
      <c r="Y31" s="273"/>
      <c r="Z31" s="273"/>
      <c r="AA31" s="274"/>
      <c r="AB31" s="275" t="s">
        <v>501</v>
      </c>
      <c r="AC31" s="276"/>
      <c r="AD31" s="276"/>
      <c r="AE31" s="276"/>
      <c r="AF31" s="276"/>
      <c r="AG31" s="276"/>
      <c r="AH31" s="276"/>
      <c r="AI31" s="434"/>
      <c r="AJ31" s="278" t="s">
        <v>569</v>
      </c>
      <c r="AK31" s="279"/>
      <c r="AL31" s="279"/>
      <c r="AM31" s="280"/>
      <c r="AN31" s="285">
        <f t="shared" si="0"/>
        <v>2793.2960893854752</v>
      </c>
      <c r="AO31" s="285"/>
      <c r="AP31" s="285"/>
      <c r="AQ31" s="285"/>
      <c r="AR31" s="282">
        <v>2793.2960893854752</v>
      </c>
      <c r="AS31" s="283"/>
      <c r="AT31" s="283"/>
      <c r="AU31" s="284"/>
      <c r="AV31" s="282">
        <v>2793.2960893854752</v>
      </c>
      <c r="AW31" s="283"/>
      <c r="AX31" s="283"/>
      <c r="AY31" s="284"/>
      <c r="AZ31" s="282">
        <v>35.799999999999997</v>
      </c>
      <c r="BA31" s="283"/>
      <c r="BB31" s="283"/>
      <c r="BC31" s="283"/>
      <c r="BD31" s="283"/>
      <c r="BE31" s="284"/>
      <c r="BF31" s="282">
        <v>35.799999999999997</v>
      </c>
      <c r="BG31" s="283"/>
      <c r="BH31" s="283"/>
      <c r="BI31" s="283"/>
      <c r="BJ31" s="283"/>
      <c r="BK31" s="284"/>
      <c r="BL31" s="285">
        <v>35.799999999999997</v>
      </c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2">
        <v>100000</v>
      </c>
      <c r="CE31" s="283"/>
      <c r="CF31" s="283"/>
      <c r="CG31" s="283"/>
      <c r="CH31" s="283"/>
      <c r="CI31" s="284"/>
      <c r="CJ31" s="282">
        <v>100000</v>
      </c>
      <c r="CK31" s="283"/>
      <c r="CL31" s="283"/>
      <c r="CM31" s="283"/>
      <c r="CN31" s="283"/>
      <c r="CO31" s="284"/>
      <c r="CP31" s="282">
        <v>100000</v>
      </c>
      <c r="CQ31" s="283"/>
      <c r="CR31" s="283"/>
      <c r="CS31" s="283"/>
      <c r="CT31" s="283"/>
      <c r="CU31" s="284"/>
    </row>
    <row r="32" spans="1:99" s="25" customFormat="1" ht="15" customHeight="1" thickBot="1" x14ac:dyDescent="0.25">
      <c r="A32" s="271" t="s">
        <v>505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432" t="s">
        <v>504</v>
      </c>
      <c r="M32" s="433"/>
      <c r="N32" s="433"/>
      <c r="O32" s="433"/>
      <c r="P32" s="433"/>
      <c r="Q32" s="433"/>
      <c r="R32" s="433"/>
      <c r="S32" s="273" t="s">
        <v>500</v>
      </c>
      <c r="T32" s="273"/>
      <c r="U32" s="273"/>
      <c r="V32" s="273"/>
      <c r="W32" s="273"/>
      <c r="X32" s="273"/>
      <c r="Y32" s="273"/>
      <c r="Z32" s="273"/>
      <c r="AA32" s="274"/>
      <c r="AB32" s="451" t="s">
        <v>501</v>
      </c>
      <c r="AC32" s="452"/>
      <c r="AD32" s="452"/>
      <c r="AE32" s="452"/>
      <c r="AF32" s="452"/>
      <c r="AG32" s="452"/>
      <c r="AH32" s="452"/>
      <c r="AI32" s="613"/>
      <c r="AJ32" s="278" t="s">
        <v>569</v>
      </c>
      <c r="AK32" s="279"/>
      <c r="AL32" s="279"/>
      <c r="AM32" s="280"/>
      <c r="AN32" s="285">
        <f t="shared" si="0"/>
        <v>1447.3684210526317</v>
      </c>
      <c r="AO32" s="285"/>
      <c r="AP32" s="285"/>
      <c r="AQ32" s="285"/>
      <c r="AR32" s="282">
        <v>1447.3684210526317</v>
      </c>
      <c r="AS32" s="283"/>
      <c r="AT32" s="283"/>
      <c r="AU32" s="284"/>
      <c r="AV32" s="282">
        <v>1447.3684210526317</v>
      </c>
      <c r="AW32" s="283"/>
      <c r="AX32" s="283"/>
      <c r="AY32" s="284"/>
      <c r="AZ32" s="282">
        <v>60.8</v>
      </c>
      <c r="BA32" s="283"/>
      <c r="BB32" s="283"/>
      <c r="BC32" s="283"/>
      <c r="BD32" s="283"/>
      <c r="BE32" s="284"/>
      <c r="BF32" s="282">
        <v>60.8</v>
      </c>
      <c r="BG32" s="283"/>
      <c r="BH32" s="283"/>
      <c r="BI32" s="283"/>
      <c r="BJ32" s="283"/>
      <c r="BK32" s="284"/>
      <c r="BL32" s="282">
        <v>60.8</v>
      </c>
      <c r="BM32" s="283"/>
      <c r="BN32" s="283"/>
      <c r="BO32" s="283"/>
      <c r="BP32" s="283"/>
      <c r="BQ32" s="284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2">
        <v>88000</v>
      </c>
      <c r="CE32" s="283"/>
      <c r="CF32" s="283"/>
      <c r="CG32" s="283"/>
      <c r="CH32" s="283"/>
      <c r="CI32" s="284"/>
      <c r="CJ32" s="282">
        <v>88000</v>
      </c>
      <c r="CK32" s="283"/>
      <c r="CL32" s="283"/>
      <c r="CM32" s="283"/>
      <c r="CN32" s="283"/>
      <c r="CO32" s="284"/>
      <c r="CP32" s="282">
        <v>88000</v>
      </c>
      <c r="CQ32" s="283"/>
      <c r="CR32" s="283"/>
      <c r="CS32" s="283"/>
      <c r="CT32" s="283"/>
      <c r="CU32" s="284"/>
    </row>
    <row r="33" spans="1:99" s="25" customFormat="1" ht="15" customHeight="1" x14ac:dyDescent="0.2">
      <c r="A33" s="271" t="s">
        <v>506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2" t="s">
        <v>507</v>
      </c>
      <c r="M33" s="273"/>
      <c r="N33" s="273"/>
      <c r="O33" s="273"/>
      <c r="P33" s="273"/>
      <c r="Q33" s="273"/>
      <c r="R33" s="274"/>
      <c r="S33" s="273" t="s">
        <v>500</v>
      </c>
      <c r="T33" s="273"/>
      <c r="U33" s="273"/>
      <c r="V33" s="273"/>
      <c r="W33" s="273"/>
      <c r="X33" s="273"/>
      <c r="Y33" s="273"/>
      <c r="Z33" s="273"/>
      <c r="AA33" s="274"/>
      <c r="AB33" s="275" t="s">
        <v>501</v>
      </c>
      <c r="AC33" s="276"/>
      <c r="AD33" s="276"/>
      <c r="AE33" s="276"/>
      <c r="AF33" s="276"/>
      <c r="AG33" s="276"/>
      <c r="AH33" s="276"/>
      <c r="AI33" s="277"/>
      <c r="AJ33" s="278" t="s">
        <v>569</v>
      </c>
      <c r="AK33" s="279"/>
      <c r="AL33" s="279"/>
      <c r="AM33" s="280"/>
      <c r="AN33" s="281">
        <v>1</v>
      </c>
      <c r="AO33" s="281"/>
      <c r="AP33" s="281"/>
      <c r="AQ33" s="281"/>
      <c r="AR33" s="281">
        <v>1</v>
      </c>
      <c r="AS33" s="281"/>
      <c r="AT33" s="281"/>
      <c r="AU33" s="281"/>
      <c r="AV33" s="281">
        <v>1</v>
      </c>
      <c r="AW33" s="281"/>
      <c r="AX33" s="281"/>
      <c r="AY33" s="281"/>
      <c r="AZ33" s="282">
        <f>CD33/AN33</f>
        <v>70000</v>
      </c>
      <c r="BA33" s="283"/>
      <c r="BB33" s="283"/>
      <c r="BC33" s="283"/>
      <c r="BD33" s="283"/>
      <c r="BE33" s="284"/>
      <c r="BF33" s="282">
        <v>70000</v>
      </c>
      <c r="BG33" s="283"/>
      <c r="BH33" s="283"/>
      <c r="BI33" s="283"/>
      <c r="BJ33" s="283"/>
      <c r="BK33" s="284"/>
      <c r="BL33" s="285">
        <v>70000</v>
      </c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2">
        <v>70000</v>
      </c>
      <c r="CE33" s="283"/>
      <c r="CF33" s="283"/>
      <c r="CG33" s="283"/>
      <c r="CH33" s="283"/>
      <c r="CI33" s="284"/>
      <c r="CJ33" s="282">
        <v>70000</v>
      </c>
      <c r="CK33" s="283"/>
      <c r="CL33" s="283"/>
      <c r="CM33" s="283"/>
      <c r="CN33" s="283"/>
      <c r="CO33" s="284"/>
      <c r="CP33" s="282">
        <v>70000</v>
      </c>
      <c r="CQ33" s="283"/>
      <c r="CR33" s="283"/>
      <c r="CS33" s="283"/>
      <c r="CT33" s="283"/>
      <c r="CU33" s="284"/>
    </row>
    <row r="34" spans="1:99" s="25" customFormat="1" ht="15" customHeight="1" x14ac:dyDescent="0.2">
      <c r="A34" s="271" t="s">
        <v>498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432" t="s">
        <v>499</v>
      </c>
      <c r="M34" s="433"/>
      <c r="N34" s="433"/>
      <c r="O34" s="433"/>
      <c r="P34" s="433"/>
      <c r="Q34" s="433"/>
      <c r="R34" s="433"/>
      <c r="S34" s="273" t="s">
        <v>500</v>
      </c>
      <c r="T34" s="273"/>
      <c r="U34" s="273"/>
      <c r="V34" s="273"/>
      <c r="W34" s="273"/>
      <c r="X34" s="273"/>
      <c r="Y34" s="273"/>
      <c r="Z34" s="273"/>
      <c r="AA34" s="274"/>
      <c r="AB34" s="446">
        <v>547230401</v>
      </c>
      <c r="AC34" s="447"/>
      <c r="AD34" s="447"/>
      <c r="AE34" s="447"/>
      <c r="AF34" s="447"/>
      <c r="AG34" s="447"/>
      <c r="AH34" s="447"/>
      <c r="AI34" s="448"/>
      <c r="AJ34" s="444"/>
      <c r="AK34" s="444"/>
      <c r="AL34" s="444"/>
      <c r="AM34" s="445"/>
      <c r="AN34" s="285">
        <f t="shared" si="0"/>
        <v>898.27349606312134</v>
      </c>
      <c r="AO34" s="285"/>
      <c r="AP34" s="285"/>
      <c r="AQ34" s="285"/>
      <c r="AR34" s="282">
        <v>898.27349606312134</v>
      </c>
      <c r="AS34" s="283"/>
      <c r="AT34" s="283"/>
      <c r="AU34" s="284"/>
      <c r="AV34" s="282">
        <v>898.27349606312134</v>
      </c>
      <c r="AW34" s="283"/>
      <c r="AX34" s="283"/>
      <c r="AY34" s="284"/>
      <c r="AZ34" s="282">
        <v>2435.94</v>
      </c>
      <c r="BA34" s="283"/>
      <c r="BB34" s="283"/>
      <c r="BC34" s="283"/>
      <c r="BD34" s="283"/>
      <c r="BE34" s="284"/>
      <c r="BF34" s="282">
        <v>2435.94</v>
      </c>
      <c r="BG34" s="283"/>
      <c r="BH34" s="283"/>
      <c r="BI34" s="283"/>
      <c r="BJ34" s="283"/>
      <c r="BK34" s="284"/>
      <c r="BL34" s="285">
        <v>2435.94</v>
      </c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2">
        <v>2188140.34</v>
      </c>
      <c r="CE34" s="283"/>
      <c r="CF34" s="283"/>
      <c r="CG34" s="283"/>
      <c r="CH34" s="283"/>
      <c r="CI34" s="284"/>
      <c r="CJ34" s="282">
        <v>2188140.34</v>
      </c>
      <c r="CK34" s="283"/>
      <c r="CL34" s="283"/>
      <c r="CM34" s="283"/>
      <c r="CN34" s="283"/>
      <c r="CO34" s="284"/>
      <c r="CP34" s="282">
        <v>2188140.34</v>
      </c>
      <c r="CQ34" s="283"/>
      <c r="CR34" s="283"/>
      <c r="CS34" s="283"/>
      <c r="CT34" s="283"/>
      <c r="CU34" s="284"/>
    </row>
    <row r="35" spans="1:99" s="25" customFormat="1" ht="15" customHeight="1" x14ac:dyDescent="0.2">
      <c r="A35" s="271" t="s">
        <v>502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432" t="s">
        <v>503</v>
      </c>
      <c r="M35" s="433"/>
      <c r="N35" s="433"/>
      <c r="O35" s="433"/>
      <c r="P35" s="433"/>
      <c r="Q35" s="433"/>
      <c r="R35" s="433"/>
      <c r="S35" s="273" t="s">
        <v>500</v>
      </c>
      <c r="T35" s="273"/>
      <c r="U35" s="273"/>
      <c r="V35" s="273"/>
      <c r="W35" s="273"/>
      <c r="X35" s="273"/>
      <c r="Y35" s="273"/>
      <c r="Z35" s="273"/>
      <c r="AA35" s="274"/>
      <c r="AB35" s="275">
        <v>547230401</v>
      </c>
      <c r="AC35" s="276"/>
      <c r="AD35" s="276"/>
      <c r="AE35" s="276"/>
      <c r="AF35" s="276"/>
      <c r="AG35" s="276"/>
      <c r="AH35" s="276"/>
      <c r="AI35" s="434"/>
      <c r="AJ35" s="444"/>
      <c r="AK35" s="444"/>
      <c r="AL35" s="444"/>
      <c r="AM35" s="445"/>
      <c r="AN35" s="450">
        <f t="shared" si="0"/>
        <v>182481.7518248175</v>
      </c>
      <c r="AO35" s="444"/>
      <c r="AP35" s="444"/>
      <c r="AQ35" s="445"/>
      <c r="AR35" s="282">
        <v>182481.7518248175</v>
      </c>
      <c r="AS35" s="283"/>
      <c r="AT35" s="283"/>
      <c r="AU35" s="284"/>
      <c r="AV35" s="282">
        <v>182481.7518248175</v>
      </c>
      <c r="AW35" s="283"/>
      <c r="AX35" s="283"/>
      <c r="AY35" s="284"/>
      <c r="AZ35" s="282">
        <v>5.48</v>
      </c>
      <c r="BA35" s="283"/>
      <c r="BB35" s="283"/>
      <c r="BC35" s="283"/>
      <c r="BD35" s="283"/>
      <c r="BE35" s="284"/>
      <c r="BF35" s="282">
        <v>5.48</v>
      </c>
      <c r="BG35" s="283"/>
      <c r="BH35" s="283"/>
      <c r="BI35" s="283"/>
      <c r="BJ35" s="283"/>
      <c r="BK35" s="284"/>
      <c r="BL35" s="285">
        <v>5.48</v>
      </c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2">
        <v>1000000</v>
      </c>
      <c r="CE35" s="283"/>
      <c r="CF35" s="283"/>
      <c r="CG35" s="283"/>
      <c r="CH35" s="283"/>
      <c r="CI35" s="284"/>
      <c r="CJ35" s="282">
        <v>1000000</v>
      </c>
      <c r="CK35" s="283"/>
      <c r="CL35" s="283"/>
      <c r="CM35" s="283"/>
      <c r="CN35" s="283"/>
      <c r="CO35" s="284"/>
      <c r="CP35" s="282">
        <v>1000000</v>
      </c>
      <c r="CQ35" s="283"/>
      <c r="CR35" s="283"/>
      <c r="CS35" s="283"/>
      <c r="CT35" s="283"/>
      <c r="CU35" s="284"/>
    </row>
    <row r="36" spans="1:99" s="25" customFormat="1" ht="15" customHeight="1" x14ac:dyDescent="0.2">
      <c r="A36" s="271" t="s">
        <v>598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432" t="s">
        <v>504</v>
      </c>
      <c r="M36" s="433"/>
      <c r="N36" s="433"/>
      <c r="O36" s="433"/>
      <c r="P36" s="433"/>
      <c r="Q36" s="433"/>
      <c r="R36" s="433"/>
      <c r="S36" s="273" t="s">
        <v>500</v>
      </c>
      <c r="T36" s="273"/>
      <c r="U36" s="273"/>
      <c r="V36" s="273"/>
      <c r="W36" s="273"/>
      <c r="X36" s="273"/>
      <c r="Y36" s="273"/>
      <c r="Z36" s="273"/>
      <c r="AA36" s="274"/>
      <c r="AB36" s="275">
        <v>547230401</v>
      </c>
      <c r="AC36" s="276"/>
      <c r="AD36" s="276"/>
      <c r="AE36" s="276"/>
      <c r="AF36" s="276"/>
      <c r="AG36" s="276"/>
      <c r="AH36" s="276"/>
      <c r="AI36" s="434"/>
      <c r="AJ36" s="444"/>
      <c r="AK36" s="444"/>
      <c r="AL36" s="444"/>
      <c r="AM36" s="445"/>
      <c r="AN36" s="285">
        <f t="shared" si="0"/>
        <v>2374.3016759776538</v>
      </c>
      <c r="AO36" s="285"/>
      <c r="AP36" s="285"/>
      <c r="AQ36" s="285"/>
      <c r="AR36" s="282">
        <v>2374.3016759776538</v>
      </c>
      <c r="AS36" s="283"/>
      <c r="AT36" s="283"/>
      <c r="AU36" s="284"/>
      <c r="AV36" s="282">
        <v>2374.3016759776538</v>
      </c>
      <c r="AW36" s="283"/>
      <c r="AX36" s="283"/>
      <c r="AY36" s="284"/>
      <c r="AZ36" s="282">
        <v>35.799999999999997</v>
      </c>
      <c r="BA36" s="283"/>
      <c r="BB36" s="283"/>
      <c r="BC36" s="283"/>
      <c r="BD36" s="283"/>
      <c r="BE36" s="284"/>
      <c r="BF36" s="282">
        <v>35.799999999999997</v>
      </c>
      <c r="BG36" s="283"/>
      <c r="BH36" s="283"/>
      <c r="BI36" s="283"/>
      <c r="BJ36" s="283"/>
      <c r="BK36" s="284"/>
      <c r="BL36" s="285">
        <v>35.799999999999997</v>
      </c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2">
        <v>85000</v>
      </c>
      <c r="CE36" s="283"/>
      <c r="CF36" s="283"/>
      <c r="CG36" s="283"/>
      <c r="CH36" s="283"/>
      <c r="CI36" s="284"/>
      <c r="CJ36" s="282">
        <v>85000</v>
      </c>
      <c r="CK36" s="283"/>
      <c r="CL36" s="283"/>
      <c r="CM36" s="283"/>
      <c r="CN36" s="283"/>
      <c r="CO36" s="284"/>
      <c r="CP36" s="282">
        <v>85000</v>
      </c>
      <c r="CQ36" s="283"/>
      <c r="CR36" s="283"/>
      <c r="CS36" s="283"/>
      <c r="CT36" s="283"/>
      <c r="CU36" s="284"/>
    </row>
    <row r="37" spans="1:99" s="25" customFormat="1" ht="15" customHeight="1" x14ac:dyDescent="0.2">
      <c r="A37" s="271" t="s">
        <v>505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432" t="s">
        <v>504</v>
      </c>
      <c r="M37" s="433"/>
      <c r="N37" s="433"/>
      <c r="O37" s="433"/>
      <c r="P37" s="433"/>
      <c r="Q37" s="433"/>
      <c r="R37" s="433"/>
      <c r="S37" s="273" t="s">
        <v>500</v>
      </c>
      <c r="T37" s="273"/>
      <c r="U37" s="273"/>
      <c r="V37" s="273"/>
      <c r="W37" s="273"/>
      <c r="X37" s="273"/>
      <c r="Y37" s="273"/>
      <c r="Z37" s="273"/>
      <c r="AA37" s="274"/>
      <c r="AB37" s="449">
        <v>547230401</v>
      </c>
      <c r="AC37" s="276"/>
      <c r="AD37" s="276"/>
      <c r="AE37" s="276"/>
      <c r="AF37" s="276"/>
      <c r="AG37" s="276"/>
      <c r="AH37" s="276"/>
      <c r="AI37" s="434"/>
      <c r="AJ37" s="444"/>
      <c r="AK37" s="444"/>
      <c r="AL37" s="444"/>
      <c r="AM37" s="445"/>
      <c r="AN37" s="285">
        <f t="shared" si="0"/>
        <v>1069.078947368421</v>
      </c>
      <c r="AO37" s="285"/>
      <c r="AP37" s="285"/>
      <c r="AQ37" s="285"/>
      <c r="AR37" s="282">
        <v>1069.078947368421</v>
      </c>
      <c r="AS37" s="283"/>
      <c r="AT37" s="283"/>
      <c r="AU37" s="284"/>
      <c r="AV37" s="282">
        <v>1069.078947368421</v>
      </c>
      <c r="AW37" s="283"/>
      <c r="AX37" s="283"/>
      <c r="AY37" s="284"/>
      <c r="AZ37" s="282">
        <v>60.8</v>
      </c>
      <c r="BA37" s="283"/>
      <c r="BB37" s="283"/>
      <c r="BC37" s="283"/>
      <c r="BD37" s="283"/>
      <c r="BE37" s="284"/>
      <c r="BF37" s="282">
        <v>60.8</v>
      </c>
      <c r="BG37" s="283"/>
      <c r="BH37" s="283"/>
      <c r="BI37" s="283"/>
      <c r="BJ37" s="283"/>
      <c r="BK37" s="284"/>
      <c r="BL37" s="282">
        <v>60.8</v>
      </c>
      <c r="BM37" s="283"/>
      <c r="BN37" s="283"/>
      <c r="BO37" s="283"/>
      <c r="BP37" s="283"/>
      <c r="BQ37" s="284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2">
        <v>65000</v>
      </c>
      <c r="CE37" s="283"/>
      <c r="CF37" s="283"/>
      <c r="CG37" s="283"/>
      <c r="CH37" s="283"/>
      <c r="CI37" s="284"/>
      <c r="CJ37" s="282">
        <v>65000</v>
      </c>
      <c r="CK37" s="283"/>
      <c r="CL37" s="283"/>
      <c r="CM37" s="283"/>
      <c r="CN37" s="283"/>
      <c r="CO37" s="284"/>
      <c r="CP37" s="282">
        <v>65000</v>
      </c>
      <c r="CQ37" s="283"/>
      <c r="CR37" s="283"/>
      <c r="CS37" s="283"/>
      <c r="CT37" s="283"/>
      <c r="CU37" s="284"/>
    </row>
    <row r="38" spans="1:99" s="25" customFormat="1" ht="15" customHeight="1" x14ac:dyDescent="0.2">
      <c r="A38" s="271" t="s">
        <v>506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2" t="s">
        <v>507</v>
      </c>
      <c r="M38" s="273"/>
      <c r="N38" s="273"/>
      <c r="O38" s="273"/>
      <c r="P38" s="273"/>
      <c r="Q38" s="273"/>
      <c r="R38" s="274"/>
      <c r="S38" s="273" t="s">
        <v>500</v>
      </c>
      <c r="T38" s="273"/>
      <c r="U38" s="273"/>
      <c r="V38" s="273"/>
      <c r="W38" s="273"/>
      <c r="X38" s="273"/>
      <c r="Y38" s="273"/>
      <c r="Z38" s="273"/>
      <c r="AA38" s="274"/>
      <c r="AB38" s="454">
        <v>547230401</v>
      </c>
      <c r="AC38" s="447"/>
      <c r="AD38" s="447"/>
      <c r="AE38" s="447"/>
      <c r="AF38" s="447"/>
      <c r="AG38" s="447"/>
      <c r="AH38" s="447"/>
      <c r="AI38" s="455"/>
      <c r="AJ38" s="444"/>
      <c r="AK38" s="444"/>
      <c r="AL38" s="444"/>
      <c r="AM38" s="445"/>
      <c r="AN38" s="281">
        <v>1</v>
      </c>
      <c r="AO38" s="281"/>
      <c r="AP38" s="281"/>
      <c r="AQ38" s="281"/>
      <c r="AR38" s="281">
        <v>1</v>
      </c>
      <c r="AS38" s="281"/>
      <c r="AT38" s="281"/>
      <c r="AU38" s="281"/>
      <c r="AV38" s="281">
        <v>1</v>
      </c>
      <c r="AW38" s="281"/>
      <c r="AX38" s="281"/>
      <c r="AY38" s="281"/>
      <c r="AZ38" s="282">
        <f>CD38/AN38</f>
        <v>140000</v>
      </c>
      <c r="BA38" s="283"/>
      <c r="BB38" s="283"/>
      <c r="BC38" s="283"/>
      <c r="BD38" s="283"/>
      <c r="BE38" s="284"/>
      <c r="BF38" s="282">
        <v>140000</v>
      </c>
      <c r="BG38" s="283"/>
      <c r="BH38" s="283"/>
      <c r="BI38" s="283"/>
      <c r="BJ38" s="283"/>
      <c r="BK38" s="284"/>
      <c r="BL38" s="285">
        <v>140000</v>
      </c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2">
        <v>140000</v>
      </c>
      <c r="CE38" s="283"/>
      <c r="CF38" s="283"/>
      <c r="CG38" s="283"/>
      <c r="CH38" s="283"/>
      <c r="CI38" s="284"/>
      <c r="CJ38" s="282">
        <v>140000</v>
      </c>
      <c r="CK38" s="283"/>
      <c r="CL38" s="283"/>
      <c r="CM38" s="283"/>
      <c r="CN38" s="283"/>
      <c r="CO38" s="284"/>
      <c r="CP38" s="282">
        <v>140000</v>
      </c>
      <c r="CQ38" s="283"/>
      <c r="CR38" s="283"/>
      <c r="CS38" s="283"/>
      <c r="CT38" s="283"/>
      <c r="CU38" s="284"/>
    </row>
    <row r="39" spans="1:99" s="25" customFormat="1" ht="15" customHeight="1" thickBot="1" x14ac:dyDescent="0.25">
      <c r="A39" s="271" t="s">
        <v>508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456" t="s">
        <v>504</v>
      </c>
      <c r="M39" s="273"/>
      <c r="N39" s="273"/>
      <c r="O39" s="273"/>
      <c r="P39" s="273"/>
      <c r="Q39" s="273"/>
      <c r="R39" s="273"/>
      <c r="S39" s="273" t="s">
        <v>500</v>
      </c>
      <c r="T39" s="273"/>
      <c r="U39" s="273"/>
      <c r="V39" s="273"/>
      <c r="W39" s="273"/>
      <c r="X39" s="273"/>
      <c r="Y39" s="273"/>
      <c r="Z39" s="273"/>
      <c r="AA39" s="274"/>
      <c r="AB39" s="451">
        <v>547230401</v>
      </c>
      <c r="AC39" s="452"/>
      <c r="AD39" s="452"/>
      <c r="AE39" s="452"/>
      <c r="AF39" s="452"/>
      <c r="AG39" s="452"/>
      <c r="AH39" s="452"/>
      <c r="AI39" s="453"/>
      <c r="AJ39" s="444"/>
      <c r="AK39" s="444"/>
      <c r="AL39" s="444"/>
      <c r="AM39" s="445"/>
      <c r="AN39" s="281">
        <v>1</v>
      </c>
      <c r="AO39" s="281"/>
      <c r="AP39" s="281"/>
      <c r="AQ39" s="281"/>
      <c r="AR39" s="281">
        <v>1</v>
      </c>
      <c r="AS39" s="281"/>
      <c r="AT39" s="281"/>
      <c r="AU39" s="281"/>
      <c r="AV39" s="281">
        <v>1</v>
      </c>
      <c r="AW39" s="281"/>
      <c r="AX39" s="281"/>
      <c r="AY39" s="281"/>
      <c r="AZ39" s="282">
        <v>0</v>
      </c>
      <c r="BA39" s="283"/>
      <c r="BB39" s="283"/>
      <c r="BC39" s="283"/>
      <c r="BD39" s="283"/>
      <c r="BE39" s="284"/>
      <c r="BF39" s="282">
        <v>0</v>
      </c>
      <c r="BG39" s="283"/>
      <c r="BH39" s="283"/>
      <c r="BI39" s="283"/>
      <c r="BJ39" s="283"/>
      <c r="BK39" s="284"/>
      <c r="BL39" s="285">
        <v>0</v>
      </c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2">
        <v>0</v>
      </c>
      <c r="CE39" s="283"/>
      <c r="CF39" s="283"/>
      <c r="CG39" s="283"/>
      <c r="CH39" s="283"/>
      <c r="CI39" s="284"/>
      <c r="CJ39" s="282">
        <v>0</v>
      </c>
      <c r="CK39" s="283"/>
      <c r="CL39" s="283"/>
      <c r="CM39" s="283"/>
      <c r="CN39" s="283"/>
      <c r="CO39" s="284"/>
      <c r="CP39" s="282">
        <v>0</v>
      </c>
      <c r="CQ39" s="283"/>
      <c r="CR39" s="283"/>
      <c r="CS39" s="283"/>
      <c r="CT39" s="283"/>
      <c r="CU39" s="284"/>
    </row>
    <row r="40" spans="1:99" s="25" customFormat="1" ht="15" customHeight="1" x14ac:dyDescent="0.2">
      <c r="A40" s="271" t="s">
        <v>498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432" t="s">
        <v>499</v>
      </c>
      <c r="M40" s="433"/>
      <c r="N40" s="433"/>
      <c r="O40" s="433"/>
      <c r="P40" s="433"/>
      <c r="Q40" s="433"/>
      <c r="R40" s="433"/>
      <c r="S40" s="273" t="s">
        <v>500</v>
      </c>
      <c r="T40" s="273"/>
      <c r="U40" s="273"/>
      <c r="V40" s="273"/>
      <c r="W40" s="273"/>
      <c r="X40" s="273"/>
      <c r="Y40" s="273"/>
      <c r="Z40" s="273"/>
      <c r="AA40" s="274"/>
      <c r="AB40" s="446" t="s">
        <v>681</v>
      </c>
      <c r="AC40" s="447"/>
      <c r="AD40" s="447"/>
      <c r="AE40" s="447"/>
      <c r="AF40" s="447"/>
      <c r="AG40" s="447"/>
      <c r="AH40" s="447"/>
      <c r="AI40" s="448"/>
      <c r="AJ40" s="278" t="s">
        <v>57</v>
      </c>
      <c r="AK40" s="279"/>
      <c r="AL40" s="279"/>
      <c r="AM40" s="280"/>
      <c r="AN40" s="285">
        <f>CD40/AZ40</f>
        <v>131.36612560243685</v>
      </c>
      <c r="AO40" s="285"/>
      <c r="AP40" s="285"/>
      <c r="AQ40" s="285"/>
      <c r="AR40" s="282">
        <v>131.36612560243685</v>
      </c>
      <c r="AS40" s="283"/>
      <c r="AT40" s="283"/>
      <c r="AU40" s="284"/>
      <c r="AV40" s="282">
        <v>131.36612560243685</v>
      </c>
      <c r="AW40" s="283"/>
      <c r="AX40" s="283"/>
      <c r="AY40" s="284"/>
      <c r="AZ40" s="282">
        <v>2435.94</v>
      </c>
      <c r="BA40" s="283"/>
      <c r="BB40" s="283"/>
      <c r="BC40" s="283"/>
      <c r="BD40" s="283"/>
      <c r="BE40" s="284"/>
      <c r="BF40" s="282">
        <v>2435.94</v>
      </c>
      <c r="BG40" s="283"/>
      <c r="BH40" s="283"/>
      <c r="BI40" s="283"/>
      <c r="BJ40" s="283"/>
      <c r="BK40" s="284"/>
      <c r="BL40" s="285">
        <v>2435.94</v>
      </c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2">
        <v>320000</v>
      </c>
      <c r="CE40" s="283"/>
      <c r="CF40" s="283"/>
      <c r="CG40" s="283"/>
      <c r="CH40" s="283"/>
      <c r="CI40" s="284"/>
      <c r="CJ40" s="282">
        <v>320000</v>
      </c>
      <c r="CK40" s="283"/>
      <c r="CL40" s="283"/>
      <c r="CM40" s="283"/>
      <c r="CN40" s="283"/>
      <c r="CO40" s="284"/>
      <c r="CP40" s="282">
        <v>320000</v>
      </c>
      <c r="CQ40" s="283"/>
      <c r="CR40" s="283"/>
      <c r="CS40" s="283"/>
      <c r="CT40" s="283"/>
      <c r="CU40" s="284"/>
    </row>
    <row r="41" spans="1:99" s="25" customFormat="1" ht="15" customHeight="1" x14ac:dyDescent="0.2">
      <c r="A41" s="271" t="s">
        <v>502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432" t="s">
        <v>503</v>
      </c>
      <c r="M41" s="433"/>
      <c r="N41" s="433"/>
      <c r="O41" s="433"/>
      <c r="P41" s="433"/>
      <c r="Q41" s="433"/>
      <c r="R41" s="433"/>
      <c r="S41" s="273" t="s">
        <v>500</v>
      </c>
      <c r="T41" s="273"/>
      <c r="U41" s="273"/>
      <c r="V41" s="273"/>
      <c r="W41" s="273"/>
      <c r="X41" s="273"/>
      <c r="Y41" s="273"/>
      <c r="Z41" s="273"/>
      <c r="AA41" s="274"/>
      <c r="AB41" s="446" t="s">
        <v>681</v>
      </c>
      <c r="AC41" s="447"/>
      <c r="AD41" s="447"/>
      <c r="AE41" s="447"/>
      <c r="AF41" s="447"/>
      <c r="AG41" s="447"/>
      <c r="AH41" s="447"/>
      <c r="AI41" s="448"/>
      <c r="AJ41" s="278" t="s">
        <v>57</v>
      </c>
      <c r="AK41" s="279"/>
      <c r="AL41" s="279"/>
      <c r="AM41" s="280"/>
      <c r="AN41" s="285">
        <f>CD41/AZ41</f>
        <v>54744.52554744525</v>
      </c>
      <c r="AO41" s="285"/>
      <c r="AP41" s="285"/>
      <c r="AQ41" s="285"/>
      <c r="AR41" s="282">
        <v>54744.52554744525</v>
      </c>
      <c r="AS41" s="283"/>
      <c r="AT41" s="283"/>
      <c r="AU41" s="284"/>
      <c r="AV41" s="282">
        <v>54744.52554744525</v>
      </c>
      <c r="AW41" s="283"/>
      <c r="AX41" s="283"/>
      <c r="AY41" s="284"/>
      <c r="AZ41" s="282">
        <v>5.48</v>
      </c>
      <c r="BA41" s="283"/>
      <c r="BB41" s="283"/>
      <c r="BC41" s="283"/>
      <c r="BD41" s="283"/>
      <c r="BE41" s="284"/>
      <c r="BF41" s="282">
        <v>5.48</v>
      </c>
      <c r="BG41" s="283"/>
      <c r="BH41" s="283"/>
      <c r="BI41" s="283"/>
      <c r="BJ41" s="283"/>
      <c r="BK41" s="284"/>
      <c r="BL41" s="285">
        <v>5.48</v>
      </c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2">
        <v>300000</v>
      </c>
      <c r="CE41" s="283"/>
      <c r="CF41" s="283"/>
      <c r="CG41" s="283"/>
      <c r="CH41" s="283"/>
      <c r="CI41" s="284"/>
      <c r="CJ41" s="282">
        <v>300000</v>
      </c>
      <c r="CK41" s="283"/>
      <c r="CL41" s="283"/>
      <c r="CM41" s="283"/>
      <c r="CN41" s="283"/>
      <c r="CO41" s="284"/>
      <c r="CP41" s="282">
        <v>300000</v>
      </c>
      <c r="CQ41" s="283"/>
      <c r="CR41" s="283"/>
      <c r="CS41" s="283"/>
      <c r="CT41" s="283"/>
      <c r="CU41" s="284"/>
    </row>
    <row r="42" spans="1:99" s="25" customFormat="1" ht="15" customHeight="1" x14ac:dyDescent="0.2">
      <c r="A42" s="271" t="s">
        <v>598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432" t="s">
        <v>504</v>
      </c>
      <c r="M42" s="433"/>
      <c r="N42" s="433"/>
      <c r="O42" s="433"/>
      <c r="P42" s="433"/>
      <c r="Q42" s="433"/>
      <c r="R42" s="433"/>
      <c r="S42" s="273" t="s">
        <v>500</v>
      </c>
      <c r="T42" s="273"/>
      <c r="U42" s="273"/>
      <c r="V42" s="273"/>
      <c r="W42" s="273"/>
      <c r="X42" s="273"/>
      <c r="Y42" s="273"/>
      <c r="Z42" s="273"/>
      <c r="AA42" s="274"/>
      <c r="AB42" s="446" t="s">
        <v>681</v>
      </c>
      <c r="AC42" s="447"/>
      <c r="AD42" s="447"/>
      <c r="AE42" s="447"/>
      <c r="AF42" s="447"/>
      <c r="AG42" s="447"/>
      <c r="AH42" s="447"/>
      <c r="AI42" s="448"/>
      <c r="AJ42" s="278" t="s">
        <v>57</v>
      </c>
      <c r="AK42" s="279"/>
      <c r="AL42" s="279"/>
      <c r="AM42" s="280"/>
      <c r="AN42" s="285">
        <f>CD42/AZ42</f>
        <v>964.64888268156437</v>
      </c>
      <c r="AO42" s="285"/>
      <c r="AP42" s="285"/>
      <c r="AQ42" s="285"/>
      <c r="AR42" s="282">
        <v>964.64888268156437</v>
      </c>
      <c r="AS42" s="283"/>
      <c r="AT42" s="283"/>
      <c r="AU42" s="284"/>
      <c r="AV42" s="282">
        <v>964.64888268156437</v>
      </c>
      <c r="AW42" s="283"/>
      <c r="AX42" s="283"/>
      <c r="AY42" s="284"/>
      <c r="AZ42" s="282">
        <v>35.799999999999997</v>
      </c>
      <c r="BA42" s="283"/>
      <c r="BB42" s="283"/>
      <c r="BC42" s="283"/>
      <c r="BD42" s="283"/>
      <c r="BE42" s="284"/>
      <c r="BF42" s="282">
        <v>35.799999999999997</v>
      </c>
      <c r="BG42" s="283"/>
      <c r="BH42" s="283"/>
      <c r="BI42" s="283"/>
      <c r="BJ42" s="283"/>
      <c r="BK42" s="284"/>
      <c r="BL42" s="285">
        <v>35.799999999999997</v>
      </c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2">
        <v>34534.43</v>
      </c>
      <c r="CE42" s="283"/>
      <c r="CF42" s="283"/>
      <c r="CG42" s="283"/>
      <c r="CH42" s="283"/>
      <c r="CI42" s="284"/>
      <c r="CJ42" s="282">
        <v>34534.43</v>
      </c>
      <c r="CK42" s="283"/>
      <c r="CL42" s="283"/>
      <c r="CM42" s="283"/>
      <c r="CN42" s="283"/>
      <c r="CO42" s="284"/>
      <c r="CP42" s="282">
        <v>34534.43</v>
      </c>
      <c r="CQ42" s="283"/>
      <c r="CR42" s="283"/>
      <c r="CS42" s="283"/>
      <c r="CT42" s="283"/>
      <c r="CU42" s="284"/>
    </row>
    <row r="43" spans="1:99" s="25" customFormat="1" ht="15" customHeight="1" x14ac:dyDescent="0.2">
      <c r="A43" s="457" t="s">
        <v>505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9"/>
      <c r="L43" s="432" t="s">
        <v>504</v>
      </c>
      <c r="M43" s="433"/>
      <c r="N43" s="433"/>
      <c r="O43" s="433"/>
      <c r="P43" s="433"/>
      <c r="Q43" s="433"/>
      <c r="R43" s="433"/>
      <c r="S43" s="463" t="s">
        <v>500</v>
      </c>
      <c r="T43" s="464"/>
      <c r="U43" s="464"/>
      <c r="V43" s="464"/>
      <c r="W43" s="464"/>
      <c r="X43" s="464"/>
      <c r="Y43" s="464"/>
      <c r="Z43" s="464"/>
      <c r="AA43" s="465"/>
      <c r="AB43" s="446" t="s">
        <v>681</v>
      </c>
      <c r="AC43" s="447"/>
      <c r="AD43" s="447"/>
      <c r="AE43" s="447"/>
      <c r="AF43" s="447"/>
      <c r="AG43" s="447"/>
      <c r="AH43" s="447"/>
      <c r="AI43" s="448"/>
      <c r="AJ43" s="278" t="s">
        <v>57</v>
      </c>
      <c r="AK43" s="279"/>
      <c r="AL43" s="279"/>
      <c r="AM43" s="280"/>
      <c r="AN43" s="281">
        <f>CD43/AZ43</f>
        <v>0</v>
      </c>
      <c r="AO43" s="281"/>
      <c r="AP43" s="281"/>
      <c r="AQ43" s="281"/>
      <c r="AR43" s="281">
        <v>0</v>
      </c>
      <c r="AS43" s="281"/>
      <c r="AT43" s="281"/>
      <c r="AU43" s="281"/>
      <c r="AV43" s="281">
        <v>0</v>
      </c>
      <c r="AW43" s="281"/>
      <c r="AX43" s="281"/>
      <c r="AY43" s="281"/>
      <c r="AZ43" s="282">
        <v>60.8</v>
      </c>
      <c r="BA43" s="283"/>
      <c r="BB43" s="283"/>
      <c r="BC43" s="283"/>
      <c r="BD43" s="283"/>
      <c r="BE43" s="284"/>
      <c r="BF43" s="282">
        <v>60.8</v>
      </c>
      <c r="BG43" s="283"/>
      <c r="BH43" s="283"/>
      <c r="BI43" s="283"/>
      <c r="BJ43" s="283"/>
      <c r="BK43" s="284"/>
      <c r="BL43" s="282">
        <v>60.8</v>
      </c>
      <c r="BM43" s="283"/>
      <c r="BN43" s="283"/>
      <c r="BO43" s="283"/>
      <c r="BP43" s="283"/>
      <c r="BQ43" s="284"/>
      <c r="BR43" s="282"/>
      <c r="BS43" s="283"/>
      <c r="BT43" s="283"/>
      <c r="BU43" s="284"/>
      <c r="BV43" s="282"/>
      <c r="BW43" s="283"/>
      <c r="BX43" s="283"/>
      <c r="BY43" s="284"/>
      <c r="BZ43" s="282"/>
      <c r="CA43" s="283"/>
      <c r="CB43" s="283"/>
      <c r="CC43" s="284"/>
      <c r="CD43" s="282">
        <v>0</v>
      </c>
      <c r="CE43" s="283"/>
      <c r="CF43" s="283"/>
      <c r="CG43" s="283"/>
      <c r="CH43" s="283"/>
      <c r="CI43" s="284"/>
      <c r="CJ43" s="282">
        <v>0</v>
      </c>
      <c r="CK43" s="283"/>
      <c r="CL43" s="283"/>
      <c r="CM43" s="283"/>
      <c r="CN43" s="283"/>
      <c r="CO43" s="284"/>
      <c r="CP43" s="282">
        <v>0</v>
      </c>
      <c r="CQ43" s="283"/>
      <c r="CR43" s="283"/>
      <c r="CS43" s="283"/>
      <c r="CT43" s="283"/>
      <c r="CU43" s="470"/>
    </row>
    <row r="44" spans="1:99" s="25" customFormat="1" ht="15" customHeight="1" x14ac:dyDescent="0.2">
      <c r="A44" s="457" t="s">
        <v>506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9"/>
      <c r="L44" s="272" t="s">
        <v>507</v>
      </c>
      <c r="M44" s="273"/>
      <c r="N44" s="273"/>
      <c r="O44" s="273"/>
      <c r="P44" s="273"/>
      <c r="Q44" s="273"/>
      <c r="R44" s="274"/>
      <c r="S44" s="463" t="s">
        <v>500</v>
      </c>
      <c r="T44" s="464"/>
      <c r="U44" s="464"/>
      <c r="V44" s="464"/>
      <c r="W44" s="464"/>
      <c r="X44" s="464"/>
      <c r="Y44" s="464"/>
      <c r="Z44" s="464"/>
      <c r="AA44" s="465"/>
      <c r="AB44" s="446" t="s">
        <v>681</v>
      </c>
      <c r="AC44" s="447"/>
      <c r="AD44" s="447"/>
      <c r="AE44" s="447"/>
      <c r="AF44" s="447"/>
      <c r="AG44" s="447"/>
      <c r="AH44" s="447"/>
      <c r="AI44" s="448"/>
      <c r="AJ44" s="278" t="s">
        <v>57</v>
      </c>
      <c r="AK44" s="279"/>
      <c r="AL44" s="279"/>
      <c r="AM44" s="280"/>
      <c r="AN44" s="281">
        <v>1</v>
      </c>
      <c r="AO44" s="281"/>
      <c r="AP44" s="281"/>
      <c r="AQ44" s="281"/>
      <c r="AR44" s="281">
        <v>1</v>
      </c>
      <c r="AS44" s="281"/>
      <c r="AT44" s="281"/>
      <c r="AU44" s="281"/>
      <c r="AV44" s="281">
        <v>1</v>
      </c>
      <c r="AW44" s="281"/>
      <c r="AX44" s="281"/>
      <c r="AY44" s="281"/>
      <c r="AZ44" s="282">
        <v>0</v>
      </c>
      <c r="BA44" s="283"/>
      <c r="BB44" s="283"/>
      <c r="BC44" s="283"/>
      <c r="BD44" s="283"/>
      <c r="BE44" s="284"/>
      <c r="BF44" s="282">
        <v>0</v>
      </c>
      <c r="BG44" s="283"/>
      <c r="BH44" s="283"/>
      <c r="BI44" s="283"/>
      <c r="BJ44" s="283"/>
      <c r="BK44" s="284"/>
      <c r="BL44" s="282">
        <v>0</v>
      </c>
      <c r="BM44" s="283"/>
      <c r="BN44" s="283"/>
      <c r="BO44" s="283"/>
      <c r="BP44" s="283"/>
      <c r="BQ44" s="284"/>
      <c r="BR44" s="282"/>
      <c r="BS44" s="283"/>
      <c r="BT44" s="283"/>
      <c r="BU44" s="284"/>
      <c r="BV44" s="282"/>
      <c r="BW44" s="283"/>
      <c r="BX44" s="283"/>
      <c r="BY44" s="284"/>
      <c r="BZ44" s="282"/>
      <c r="CA44" s="283"/>
      <c r="CB44" s="283"/>
      <c r="CC44" s="284"/>
      <c r="CD44" s="282">
        <v>0</v>
      </c>
      <c r="CE44" s="283"/>
      <c r="CF44" s="283"/>
      <c r="CG44" s="283"/>
      <c r="CH44" s="283"/>
      <c r="CI44" s="284"/>
      <c r="CJ44" s="282">
        <v>0</v>
      </c>
      <c r="CK44" s="283"/>
      <c r="CL44" s="283"/>
      <c r="CM44" s="283"/>
      <c r="CN44" s="283"/>
      <c r="CO44" s="284"/>
      <c r="CP44" s="282">
        <v>0</v>
      </c>
      <c r="CQ44" s="283"/>
      <c r="CR44" s="283"/>
      <c r="CS44" s="283"/>
      <c r="CT44" s="283"/>
      <c r="CU44" s="470"/>
    </row>
    <row r="45" spans="1:99" s="25" customFormat="1" ht="15" customHeight="1" thickBot="1" x14ac:dyDescent="0.25">
      <c r="A45" s="457" t="s">
        <v>508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9"/>
      <c r="L45" s="456" t="s">
        <v>504</v>
      </c>
      <c r="M45" s="273"/>
      <c r="N45" s="273"/>
      <c r="O45" s="273"/>
      <c r="P45" s="273"/>
      <c r="Q45" s="273"/>
      <c r="R45" s="273"/>
      <c r="S45" s="460" t="s">
        <v>500</v>
      </c>
      <c r="T45" s="461"/>
      <c r="U45" s="461"/>
      <c r="V45" s="461"/>
      <c r="W45" s="461"/>
      <c r="X45" s="461"/>
      <c r="Y45" s="461"/>
      <c r="Z45" s="461"/>
      <c r="AA45" s="462"/>
      <c r="AB45" s="446" t="s">
        <v>681</v>
      </c>
      <c r="AC45" s="447"/>
      <c r="AD45" s="447"/>
      <c r="AE45" s="447"/>
      <c r="AF45" s="447"/>
      <c r="AG45" s="447"/>
      <c r="AH45" s="447"/>
      <c r="AI45" s="448"/>
      <c r="AJ45" s="278" t="s">
        <v>57</v>
      </c>
      <c r="AK45" s="279"/>
      <c r="AL45" s="279"/>
      <c r="AM45" s="280"/>
      <c r="AN45" s="281">
        <v>1</v>
      </c>
      <c r="AO45" s="281"/>
      <c r="AP45" s="281"/>
      <c r="AQ45" s="281"/>
      <c r="AR45" s="281">
        <v>0</v>
      </c>
      <c r="AS45" s="281"/>
      <c r="AT45" s="281"/>
      <c r="AU45" s="281"/>
      <c r="AV45" s="281">
        <v>0</v>
      </c>
      <c r="AW45" s="281"/>
      <c r="AX45" s="281"/>
      <c r="AY45" s="281"/>
      <c r="AZ45" s="282">
        <v>0</v>
      </c>
      <c r="BA45" s="283"/>
      <c r="BB45" s="283"/>
      <c r="BC45" s="283"/>
      <c r="BD45" s="283"/>
      <c r="BE45" s="284"/>
      <c r="BF45" s="282">
        <v>0</v>
      </c>
      <c r="BG45" s="283"/>
      <c r="BH45" s="283"/>
      <c r="BI45" s="283"/>
      <c r="BJ45" s="283"/>
      <c r="BK45" s="284"/>
      <c r="BL45" s="282">
        <v>0</v>
      </c>
      <c r="BM45" s="283"/>
      <c r="BN45" s="283"/>
      <c r="BO45" s="283"/>
      <c r="BP45" s="283"/>
      <c r="BQ45" s="284"/>
      <c r="BR45" s="282"/>
      <c r="BS45" s="283"/>
      <c r="BT45" s="283"/>
      <c r="BU45" s="284"/>
      <c r="BV45" s="282"/>
      <c r="BW45" s="283"/>
      <c r="BX45" s="283"/>
      <c r="BY45" s="284"/>
      <c r="BZ45" s="282"/>
      <c r="CA45" s="283"/>
      <c r="CB45" s="283"/>
      <c r="CC45" s="284"/>
      <c r="CD45" s="466">
        <v>0</v>
      </c>
      <c r="CE45" s="467"/>
      <c r="CF45" s="467"/>
      <c r="CG45" s="467"/>
      <c r="CH45" s="467"/>
      <c r="CI45" s="468"/>
      <c r="CJ45" s="466">
        <v>0</v>
      </c>
      <c r="CK45" s="467"/>
      <c r="CL45" s="467"/>
      <c r="CM45" s="467"/>
      <c r="CN45" s="467"/>
      <c r="CO45" s="468"/>
      <c r="CP45" s="466">
        <v>0</v>
      </c>
      <c r="CQ45" s="467"/>
      <c r="CR45" s="467"/>
      <c r="CS45" s="467"/>
      <c r="CT45" s="467"/>
      <c r="CU45" s="469"/>
    </row>
    <row r="46" spans="1:99" ht="15" customHeight="1" x14ac:dyDescent="0.2">
      <c r="A46" s="286"/>
      <c r="B46" s="287"/>
      <c r="C46" s="287"/>
      <c r="D46" s="287"/>
      <c r="E46" s="287"/>
      <c r="F46" s="287"/>
      <c r="G46" s="287"/>
      <c r="H46" s="287"/>
      <c r="I46" s="287"/>
      <c r="J46" s="287"/>
      <c r="K46" s="288"/>
      <c r="L46" s="377"/>
      <c r="M46" s="378"/>
      <c r="N46" s="378"/>
      <c r="O46" s="378"/>
      <c r="P46" s="378"/>
      <c r="Q46" s="378"/>
      <c r="R46" s="379"/>
      <c r="S46" s="380" t="s">
        <v>615</v>
      </c>
      <c r="T46" s="381"/>
      <c r="U46" s="381"/>
      <c r="V46" s="381"/>
      <c r="W46" s="381"/>
      <c r="X46" s="381"/>
      <c r="Y46" s="381"/>
      <c r="Z46" s="381"/>
      <c r="AA46" s="382"/>
      <c r="AB46" s="383" t="s">
        <v>501</v>
      </c>
      <c r="AC46" s="384"/>
      <c r="AD46" s="384"/>
      <c r="AE46" s="384"/>
      <c r="AF46" s="384"/>
      <c r="AG46" s="384"/>
      <c r="AH46" s="384"/>
      <c r="AI46" s="385"/>
      <c r="AJ46" s="308" t="s">
        <v>57</v>
      </c>
      <c r="AK46" s="97"/>
      <c r="AL46" s="97"/>
      <c r="AM46" s="77"/>
      <c r="AN46" s="208"/>
      <c r="AO46" s="299"/>
      <c r="AP46" s="299"/>
      <c r="AQ46" s="205"/>
      <c r="AR46" s="183"/>
      <c r="AS46" s="184"/>
      <c r="AT46" s="184"/>
      <c r="AU46" s="190"/>
      <c r="AV46" s="183"/>
      <c r="AW46" s="184"/>
      <c r="AX46" s="184"/>
      <c r="AY46" s="190"/>
      <c r="AZ46" s="183"/>
      <c r="BA46" s="184"/>
      <c r="BB46" s="184"/>
      <c r="BC46" s="184"/>
      <c r="BD46" s="184"/>
      <c r="BE46" s="190"/>
      <c r="BF46" s="183"/>
      <c r="BG46" s="184"/>
      <c r="BH46" s="184"/>
      <c r="BI46" s="184"/>
      <c r="BJ46" s="184"/>
      <c r="BK46" s="190"/>
      <c r="BL46" s="183"/>
      <c r="BM46" s="184"/>
      <c r="BN46" s="184"/>
      <c r="BO46" s="184"/>
      <c r="BP46" s="184"/>
      <c r="BQ46" s="190"/>
      <c r="BR46" s="183"/>
      <c r="BS46" s="184"/>
      <c r="BT46" s="184"/>
      <c r="BU46" s="190"/>
      <c r="BV46" s="183"/>
      <c r="BW46" s="184"/>
      <c r="BX46" s="184"/>
      <c r="BY46" s="190"/>
      <c r="BZ46" s="183"/>
      <c r="CA46" s="184"/>
      <c r="CB46" s="184"/>
      <c r="CC46" s="190"/>
      <c r="CD46" s="309">
        <f>SUM(CD24:CI28)</f>
        <v>43824.2</v>
      </c>
      <c r="CE46" s="310"/>
      <c r="CF46" s="310"/>
      <c r="CG46" s="310"/>
      <c r="CH46" s="310"/>
      <c r="CI46" s="311"/>
      <c r="CJ46" s="309">
        <f>SUM(CJ24:CO28)</f>
        <v>43824.2</v>
      </c>
      <c r="CK46" s="310"/>
      <c r="CL46" s="310"/>
      <c r="CM46" s="310"/>
      <c r="CN46" s="310"/>
      <c r="CO46" s="311"/>
      <c r="CP46" s="309">
        <f>SUM(CP24:CU28)</f>
        <v>43824.2</v>
      </c>
      <c r="CQ46" s="310"/>
      <c r="CR46" s="310"/>
      <c r="CS46" s="310"/>
      <c r="CT46" s="310"/>
      <c r="CU46" s="311"/>
    </row>
    <row r="47" spans="1:99" ht="15" customHeight="1" x14ac:dyDescent="0.2">
      <c r="A47" s="286"/>
      <c r="B47" s="287"/>
      <c r="C47" s="287"/>
      <c r="D47" s="287"/>
      <c r="E47" s="287"/>
      <c r="F47" s="287"/>
      <c r="G47" s="287"/>
      <c r="H47" s="287"/>
      <c r="I47" s="287"/>
      <c r="J47" s="287"/>
      <c r="K47" s="288"/>
      <c r="L47" s="249"/>
      <c r="M47" s="249"/>
      <c r="N47" s="249"/>
      <c r="O47" s="249"/>
      <c r="P47" s="249"/>
      <c r="Q47" s="249"/>
      <c r="R47" s="249"/>
      <c r="S47" s="306" t="s">
        <v>615</v>
      </c>
      <c r="T47" s="306"/>
      <c r="U47" s="306"/>
      <c r="V47" s="306"/>
      <c r="W47" s="306"/>
      <c r="X47" s="306"/>
      <c r="Y47" s="306"/>
      <c r="Z47" s="306"/>
      <c r="AA47" s="306"/>
      <c r="AB47" s="307" t="s">
        <v>501</v>
      </c>
      <c r="AC47" s="307"/>
      <c r="AD47" s="307"/>
      <c r="AE47" s="307"/>
      <c r="AF47" s="307"/>
      <c r="AG47" s="307"/>
      <c r="AH47" s="307"/>
      <c r="AI47" s="307"/>
      <c r="AJ47" s="308" t="s">
        <v>569</v>
      </c>
      <c r="AK47" s="97"/>
      <c r="AL47" s="97"/>
      <c r="AM47" s="77"/>
      <c r="AN47" s="208"/>
      <c r="AO47" s="299"/>
      <c r="AP47" s="299"/>
      <c r="AQ47" s="205"/>
      <c r="AR47" s="183"/>
      <c r="AS47" s="184"/>
      <c r="AT47" s="184"/>
      <c r="AU47" s="190"/>
      <c r="AV47" s="183"/>
      <c r="AW47" s="184"/>
      <c r="AX47" s="184"/>
      <c r="AY47" s="190"/>
      <c r="AZ47" s="183"/>
      <c r="BA47" s="184"/>
      <c r="BB47" s="184"/>
      <c r="BC47" s="184"/>
      <c r="BD47" s="184"/>
      <c r="BE47" s="190"/>
      <c r="BF47" s="183"/>
      <c r="BG47" s="184"/>
      <c r="BH47" s="184"/>
      <c r="BI47" s="184"/>
      <c r="BJ47" s="184"/>
      <c r="BK47" s="190"/>
      <c r="BL47" s="183"/>
      <c r="BM47" s="184"/>
      <c r="BN47" s="184"/>
      <c r="BO47" s="184"/>
      <c r="BP47" s="184"/>
      <c r="BQ47" s="190"/>
      <c r="BR47" s="183"/>
      <c r="BS47" s="184"/>
      <c r="BT47" s="184"/>
      <c r="BU47" s="190"/>
      <c r="BV47" s="183"/>
      <c r="BW47" s="184"/>
      <c r="BX47" s="184"/>
      <c r="BY47" s="190"/>
      <c r="BZ47" s="183"/>
      <c r="CA47" s="184"/>
      <c r="CB47" s="184"/>
      <c r="CC47" s="190"/>
      <c r="CD47" s="309">
        <f>SUM(CD29:CI33)</f>
        <v>422840.04000000004</v>
      </c>
      <c r="CE47" s="310"/>
      <c r="CF47" s="310"/>
      <c r="CG47" s="310"/>
      <c r="CH47" s="310"/>
      <c r="CI47" s="311"/>
      <c r="CJ47" s="309">
        <f t="shared" ref="CJ47" si="1">SUM(CJ29:CO33)</f>
        <v>422840.04000000004</v>
      </c>
      <c r="CK47" s="310"/>
      <c r="CL47" s="310"/>
      <c r="CM47" s="310"/>
      <c r="CN47" s="310"/>
      <c r="CO47" s="311"/>
      <c r="CP47" s="309">
        <f t="shared" ref="CP47" si="2">SUM(CP29:CU33)</f>
        <v>422840.04000000004</v>
      </c>
      <c r="CQ47" s="310"/>
      <c r="CR47" s="310"/>
      <c r="CS47" s="310"/>
      <c r="CT47" s="310"/>
      <c r="CU47" s="311"/>
    </row>
    <row r="48" spans="1:99" ht="15" customHeight="1" x14ac:dyDescent="0.2">
      <c r="A48" s="286"/>
      <c r="B48" s="287"/>
      <c r="C48" s="287"/>
      <c r="D48" s="287"/>
      <c r="E48" s="287"/>
      <c r="F48" s="287"/>
      <c r="G48" s="287"/>
      <c r="H48" s="287"/>
      <c r="I48" s="287"/>
      <c r="J48" s="287"/>
      <c r="K48" s="288"/>
      <c r="L48" s="249"/>
      <c r="M48" s="249"/>
      <c r="N48" s="249"/>
      <c r="O48" s="249"/>
      <c r="P48" s="249"/>
      <c r="Q48" s="249"/>
      <c r="R48" s="249"/>
      <c r="S48" s="306" t="s">
        <v>617</v>
      </c>
      <c r="T48" s="306"/>
      <c r="U48" s="306"/>
      <c r="V48" s="306"/>
      <c r="W48" s="306"/>
      <c r="X48" s="306"/>
      <c r="Y48" s="306"/>
      <c r="Z48" s="306"/>
      <c r="AA48" s="306"/>
      <c r="AB48" s="307" t="s">
        <v>501</v>
      </c>
      <c r="AC48" s="307"/>
      <c r="AD48" s="307"/>
      <c r="AE48" s="307"/>
      <c r="AF48" s="307"/>
      <c r="AG48" s="307"/>
      <c r="AH48" s="307"/>
      <c r="AI48" s="307"/>
      <c r="AJ48" s="308" t="s">
        <v>569</v>
      </c>
      <c r="AK48" s="97"/>
      <c r="AL48" s="97"/>
      <c r="AM48" s="77"/>
      <c r="AN48" s="208"/>
      <c r="AO48" s="299"/>
      <c r="AP48" s="299"/>
      <c r="AQ48" s="205"/>
      <c r="AR48" s="183"/>
      <c r="AS48" s="184"/>
      <c r="AT48" s="184"/>
      <c r="AU48" s="190"/>
      <c r="AV48" s="183"/>
      <c r="AW48" s="184"/>
      <c r="AX48" s="184"/>
      <c r="AY48" s="190"/>
      <c r="AZ48" s="183"/>
      <c r="BA48" s="184"/>
      <c r="BB48" s="184"/>
      <c r="BC48" s="184"/>
      <c r="BD48" s="184"/>
      <c r="BE48" s="190"/>
      <c r="BF48" s="183"/>
      <c r="BG48" s="184"/>
      <c r="BH48" s="184"/>
      <c r="BI48" s="184"/>
      <c r="BJ48" s="184"/>
      <c r="BK48" s="190"/>
      <c r="BL48" s="183"/>
      <c r="BM48" s="184"/>
      <c r="BN48" s="184"/>
      <c r="BO48" s="184"/>
      <c r="BP48" s="184"/>
      <c r="BQ48" s="190"/>
      <c r="BR48" s="183"/>
      <c r="BS48" s="184"/>
      <c r="BT48" s="184"/>
      <c r="BU48" s="190"/>
      <c r="BV48" s="183"/>
      <c r="BW48" s="184"/>
      <c r="BX48" s="184"/>
      <c r="BY48" s="190"/>
      <c r="BZ48" s="183"/>
      <c r="CA48" s="184"/>
      <c r="CB48" s="184"/>
      <c r="CC48" s="190"/>
      <c r="CD48" s="309">
        <v>0</v>
      </c>
      <c r="CE48" s="310"/>
      <c r="CF48" s="310"/>
      <c r="CG48" s="310"/>
      <c r="CH48" s="310"/>
      <c r="CI48" s="311"/>
      <c r="CJ48" s="309">
        <v>0</v>
      </c>
      <c r="CK48" s="310"/>
      <c r="CL48" s="310"/>
      <c r="CM48" s="310"/>
      <c r="CN48" s="310"/>
      <c r="CO48" s="311"/>
      <c r="CP48" s="309">
        <v>0</v>
      </c>
      <c r="CQ48" s="310"/>
      <c r="CR48" s="310"/>
      <c r="CS48" s="310"/>
      <c r="CT48" s="310"/>
      <c r="CU48" s="311"/>
    </row>
    <row r="49" spans="1:99" ht="15" customHeight="1" x14ac:dyDescent="0.2">
      <c r="A49" s="286"/>
      <c r="B49" s="287"/>
      <c r="C49" s="287"/>
      <c r="D49" s="287"/>
      <c r="E49" s="287"/>
      <c r="F49" s="287"/>
      <c r="G49" s="287"/>
      <c r="H49" s="287"/>
      <c r="I49" s="287"/>
      <c r="J49" s="287"/>
      <c r="K49" s="288"/>
      <c r="L49" s="471"/>
      <c r="M49" s="71"/>
      <c r="N49" s="71"/>
      <c r="O49" s="71"/>
      <c r="P49" s="71"/>
      <c r="Q49" s="71"/>
      <c r="R49" s="289"/>
      <c r="S49" s="472"/>
      <c r="T49" s="71"/>
      <c r="U49" s="71"/>
      <c r="V49" s="71"/>
      <c r="W49" s="71"/>
      <c r="X49" s="71"/>
      <c r="Y49" s="71"/>
      <c r="Z49" s="71"/>
      <c r="AA49" s="473"/>
      <c r="AB49" s="474">
        <v>547230401</v>
      </c>
      <c r="AC49" s="475"/>
      <c r="AD49" s="475"/>
      <c r="AE49" s="475"/>
      <c r="AF49" s="475"/>
      <c r="AG49" s="475"/>
      <c r="AH49" s="475"/>
      <c r="AI49" s="476"/>
      <c r="AJ49" s="367"/>
      <c r="AK49" s="160"/>
      <c r="AL49" s="160"/>
      <c r="AM49" s="161"/>
      <c r="AN49" s="208"/>
      <c r="AO49" s="299"/>
      <c r="AP49" s="299"/>
      <c r="AQ49" s="205"/>
      <c r="AR49" s="183"/>
      <c r="AS49" s="184"/>
      <c r="AT49" s="184"/>
      <c r="AU49" s="190"/>
      <c r="AV49" s="183"/>
      <c r="AW49" s="184"/>
      <c r="AX49" s="184"/>
      <c r="AY49" s="190"/>
      <c r="AZ49" s="183"/>
      <c r="BA49" s="184"/>
      <c r="BB49" s="184"/>
      <c r="BC49" s="184"/>
      <c r="BD49" s="184"/>
      <c r="BE49" s="190"/>
      <c r="BF49" s="183"/>
      <c r="BG49" s="184"/>
      <c r="BH49" s="184"/>
      <c r="BI49" s="184"/>
      <c r="BJ49" s="184"/>
      <c r="BK49" s="190"/>
      <c r="BL49" s="183"/>
      <c r="BM49" s="184"/>
      <c r="BN49" s="184"/>
      <c r="BO49" s="184"/>
      <c r="BP49" s="184"/>
      <c r="BQ49" s="190"/>
      <c r="BR49" s="183"/>
      <c r="BS49" s="184"/>
      <c r="BT49" s="184"/>
      <c r="BU49" s="190"/>
      <c r="BV49" s="183"/>
      <c r="BW49" s="184"/>
      <c r="BX49" s="184"/>
      <c r="BY49" s="190"/>
      <c r="BZ49" s="183"/>
      <c r="CA49" s="184"/>
      <c r="CB49" s="184"/>
      <c r="CC49" s="190"/>
      <c r="CD49" s="368">
        <f>SUM(CD34:CI39)</f>
        <v>3478140.34</v>
      </c>
      <c r="CE49" s="369"/>
      <c r="CF49" s="369"/>
      <c r="CG49" s="369"/>
      <c r="CH49" s="369"/>
      <c r="CI49" s="370"/>
      <c r="CJ49" s="368">
        <f>SUM(CJ34:CO39)</f>
        <v>3478140.34</v>
      </c>
      <c r="CK49" s="369"/>
      <c r="CL49" s="369"/>
      <c r="CM49" s="369"/>
      <c r="CN49" s="369"/>
      <c r="CO49" s="370"/>
      <c r="CP49" s="368">
        <f>SUM(CP34:CU39)</f>
        <v>3478140.34</v>
      </c>
      <c r="CQ49" s="369"/>
      <c r="CR49" s="369"/>
      <c r="CS49" s="369"/>
      <c r="CT49" s="369"/>
      <c r="CU49" s="370"/>
    </row>
    <row r="50" spans="1:99" ht="15" customHeight="1" thickBot="1" x14ac:dyDescent="0.25">
      <c r="A50" s="286"/>
      <c r="B50" s="287"/>
      <c r="C50" s="287"/>
      <c r="D50" s="287"/>
      <c r="E50" s="287"/>
      <c r="F50" s="287"/>
      <c r="G50" s="287"/>
      <c r="H50" s="287"/>
      <c r="I50" s="287"/>
      <c r="J50" s="287"/>
      <c r="K50" s="288"/>
      <c r="L50" s="479"/>
      <c r="M50" s="357"/>
      <c r="N50" s="357"/>
      <c r="O50" s="357"/>
      <c r="P50" s="357"/>
      <c r="Q50" s="357"/>
      <c r="R50" s="358"/>
      <c r="S50" s="356"/>
      <c r="T50" s="357"/>
      <c r="U50" s="357"/>
      <c r="V50" s="357"/>
      <c r="W50" s="357"/>
      <c r="X50" s="357"/>
      <c r="Y50" s="357"/>
      <c r="Z50" s="357"/>
      <c r="AA50" s="480"/>
      <c r="AB50" s="481" t="s">
        <v>681</v>
      </c>
      <c r="AC50" s="482"/>
      <c r="AD50" s="482"/>
      <c r="AE50" s="482"/>
      <c r="AF50" s="482"/>
      <c r="AG50" s="482"/>
      <c r="AH50" s="482"/>
      <c r="AI50" s="483"/>
      <c r="AJ50" s="278" t="s">
        <v>57</v>
      </c>
      <c r="AK50" s="279"/>
      <c r="AL50" s="279"/>
      <c r="AM50" s="280"/>
      <c r="AN50" s="208"/>
      <c r="AO50" s="299"/>
      <c r="AP50" s="299"/>
      <c r="AQ50" s="205"/>
      <c r="AR50" s="183"/>
      <c r="AS50" s="184"/>
      <c r="AT50" s="184"/>
      <c r="AU50" s="190"/>
      <c r="AV50" s="183"/>
      <c r="AW50" s="184"/>
      <c r="AX50" s="184"/>
      <c r="AY50" s="190"/>
      <c r="AZ50" s="183"/>
      <c r="BA50" s="184"/>
      <c r="BB50" s="184"/>
      <c r="BC50" s="184"/>
      <c r="BD50" s="184"/>
      <c r="BE50" s="190"/>
      <c r="BF50" s="183"/>
      <c r="BG50" s="184"/>
      <c r="BH50" s="184"/>
      <c r="BI50" s="184"/>
      <c r="BJ50" s="184"/>
      <c r="BK50" s="190"/>
      <c r="BL50" s="183"/>
      <c r="BM50" s="184"/>
      <c r="BN50" s="184"/>
      <c r="BO50" s="184"/>
      <c r="BP50" s="184"/>
      <c r="BQ50" s="190"/>
      <c r="BR50" s="183"/>
      <c r="BS50" s="184"/>
      <c r="BT50" s="184"/>
      <c r="BU50" s="190"/>
      <c r="BV50" s="183"/>
      <c r="BW50" s="184"/>
      <c r="BX50" s="184"/>
      <c r="BY50" s="190"/>
      <c r="BZ50" s="183"/>
      <c r="CA50" s="184"/>
      <c r="CB50" s="184"/>
      <c r="CC50" s="190"/>
      <c r="CD50" s="316">
        <f>SUM(CD40:CI45)</f>
        <v>654534.43000000005</v>
      </c>
      <c r="CE50" s="317"/>
      <c r="CF50" s="317"/>
      <c r="CG50" s="317"/>
      <c r="CH50" s="317"/>
      <c r="CI50" s="318"/>
      <c r="CJ50" s="316">
        <f>SUM(CJ40:CO45)</f>
        <v>654534.43000000005</v>
      </c>
      <c r="CK50" s="317"/>
      <c r="CL50" s="317"/>
      <c r="CM50" s="317"/>
      <c r="CN50" s="317"/>
      <c r="CO50" s="318"/>
      <c r="CP50" s="316">
        <f>SUM(CP40:CU45)</f>
        <v>654534.43000000005</v>
      </c>
      <c r="CQ50" s="317"/>
      <c r="CR50" s="317"/>
      <c r="CS50" s="317"/>
      <c r="CT50" s="317"/>
      <c r="CU50" s="318"/>
    </row>
    <row r="51" spans="1:99" s="24" customFormat="1" ht="15" customHeight="1" thickBot="1" x14ac:dyDescent="0.25">
      <c r="A51" s="345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03" t="s">
        <v>509</v>
      </c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5"/>
      <c r="AJ51" s="322"/>
      <c r="AK51" s="323"/>
      <c r="AL51" s="323"/>
      <c r="AM51" s="324"/>
      <c r="AN51" s="477"/>
      <c r="AO51" s="477"/>
      <c r="AP51" s="477"/>
      <c r="AQ51" s="477"/>
      <c r="AR51" s="478"/>
      <c r="AS51" s="478"/>
      <c r="AT51" s="478"/>
      <c r="AU51" s="478"/>
      <c r="AV51" s="478"/>
      <c r="AW51" s="478"/>
      <c r="AX51" s="478"/>
      <c r="AY51" s="478"/>
      <c r="AZ51" s="499"/>
      <c r="BA51" s="500"/>
      <c r="BB51" s="500"/>
      <c r="BC51" s="500"/>
      <c r="BD51" s="500"/>
      <c r="BE51" s="501"/>
      <c r="BF51" s="478"/>
      <c r="BG51" s="478"/>
      <c r="BH51" s="478"/>
      <c r="BI51" s="478"/>
      <c r="BJ51" s="478"/>
      <c r="BK51" s="478"/>
      <c r="BL51" s="478"/>
      <c r="BM51" s="478"/>
      <c r="BN51" s="478"/>
      <c r="BO51" s="478"/>
      <c r="BP51" s="478"/>
      <c r="BQ51" s="478"/>
      <c r="BR51" s="478"/>
      <c r="BS51" s="478"/>
      <c r="BT51" s="478"/>
      <c r="BU51" s="478"/>
      <c r="BV51" s="478"/>
      <c r="BW51" s="478"/>
      <c r="BX51" s="478"/>
      <c r="BY51" s="478"/>
      <c r="BZ51" s="478"/>
      <c r="CA51" s="478"/>
      <c r="CB51" s="478"/>
      <c r="CC51" s="329"/>
      <c r="CD51" s="300">
        <f>SUM(CD46:CI50)</f>
        <v>4599339.01</v>
      </c>
      <c r="CE51" s="301"/>
      <c r="CF51" s="301"/>
      <c r="CG51" s="301"/>
      <c r="CH51" s="301"/>
      <c r="CI51" s="302"/>
      <c r="CJ51" s="300">
        <f>SUM(CJ46:CO50)</f>
        <v>4599339.01</v>
      </c>
      <c r="CK51" s="301"/>
      <c r="CL51" s="301"/>
      <c r="CM51" s="301"/>
      <c r="CN51" s="301"/>
      <c r="CO51" s="302"/>
      <c r="CP51" s="300">
        <f>SUM(CP46:CU50)</f>
        <v>4599339.01</v>
      </c>
      <c r="CQ51" s="301"/>
      <c r="CR51" s="301"/>
      <c r="CS51" s="301"/>
      <c r="CT51" s="301"/>
      <c r="CU51" s="302"/>
    </row>
    <row r="52" spans="1:99" ht="15" customHeight="1" thickBot="1" x14ac:dyDescent="0.25">
      <c r="A52" s="350" t="s">
        <v>510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289" t="s">
        <v>494</v>
      </c>
      <c r="M52" s="246"/>
      <c r="N52" s="246"/>
      <c r="O52" s="246"/>
      <c r="P52" s="246"/>
      <c r="Q52" s="246"/>
      <c r="R52" s="246"/>
      <c r="S52" s="493" t="s">
        <v>511</v>
      </c>
      <c r="T52" s="493"/>
      <c r="U52" s="493"/>
      <c r="V52" s="493"/>
      <c r="W52" s="493"/>
      <c r="X52" s="493"/>
      <c r="Y52" s="493"/>
      <c r="Z52" s="493"/>
      <c r="AA52" s="493"/>
      <c r="AB52" s="494">
        <v>547230401</v>
      </c>
      <c r="AC52" s="495"/>
      <c r="AD52" s="495"/>
      <c r="AE52" s="495"/>
      <c r="AF52" s="495"/>
      <c r="AG52" s="495"/>
      <c r="AH52" s="495"/>
      <c r="AI52" s="81"/>
      <c r="AJ52" s="496"/>
      <c r="AK52" s="497"/>
      <c r="AL52" s="497"/>
      <c r="AM52" s="498"/>
      <c r="AN52" s="52">
        <v>1</v>
      </c>
      <c r="AO52" s="52"/>
      <c r="AP52" s="52"/>
      <c r="AQ52" s="52"/>
      <c r="AR52" s="492">
        <v>1</v>
      </c>
      <c r="AS52" s="492"/>
      <c r="AT52" s="492"/>
      <c r="AU52" s="492"/>
      <c r="AV52" s="492">
        <v>1</v>
      </c>
      <c r="AW52" s="492"/>
      <c r="AX52" s="492"/>
      <c r="AY52" s="492"/>
      <c r="AZ52" s="236">
        <f>CD52/AN52</f>
        <v>0</v>
      </c>
      <c r="BA52" s="237"/>
      <c r="BB52" s="237"/>
      <c r="BC52" s="237"/>
      <c r="BD52" s="237"/>
      <c r="BE52" s="238"/>
      <c r="BF52" s="236">
        <f>CJ52/AR52</f>
        <v>0</v>
      </c>
      <c r="BG52" s="237"/>
      <c r="BH52" s="237"/>
      <c r="BI52" s="237"/>
      <c r="BJ52" s="237"/>
      <c r="BK52" s="238"/>
      <c r="BL52" s="236">
        <f>CP52/AV52</f>
        <v>0</v>
      </c>
      <c r="BM52" s="237"/>
      <c r="BN52" s="237"/>
      <c r="BO52" s="237"/>
      <c r="BP52" s="237"/>
      <c r="BQ52" s="238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484">
        <v>0</v>
      </c>
      <c r="CE52" s="485"/>
      <c r="CF52" s="485"/>
      <c r="CG52" s="485"/>
      <c r="CH52" s="485"/>
      <c r="CI52" s="486"/>
      <c r="CJ52" s="236">
        <v>0</v>
      </c>
      <c r="CK52" s="237"/>
      <c r="CL52" s="237"/>
      <c r="CM52" s="237"/>
      <c r="CN52" s="237"/>
      <c r="CO52" s="238"/>
      <c r="CP52" s="236">
        <v>0</v>
      </c>
      <c r="CQ52" s="237"/>
      <c r="CR52" s="237"/>
      <c r="CS52" s="237"/>
      <c r="CT52" s="237"/>
      <c r="CU52" s="487"/>
    </row>
    <row r="53" spans="1:99" s="24" customFormat="1" ht="15" customHeight="1" thickBot="1" x14ac:dyDescent="0.25">
      <c r="A53" s="345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03" t="s">
        <v>512</v>
      </c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5"/>
      <c r="AJ53" s="488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  <c r="BM53" s="489"/>
      <c r="BN53" s="489"/>
      <c r="BO53" s="489"/>
      <c r="BP53" s="489"/>
      <c r="BQ53" s="490"/>
      <c r="BR53" s="491"/>
      <c r="BS53" s="491"/>
      <c r="BT53" s="491"/>
      <c r="BU53" s="491"/>
      <c r="BV53" s="491"/>
      <c r="BW53" s="491"/>
      <c r="BX53" s="491"/>
      <c r="BY53" s="491"/>
      <c r="BZ53" s="491"/>
      <c r="CA53" s="491"/>
      <c r="CB53" s="491"/>
      <c r="CC53" s="504"/>
      <c r="CD53" s="300">
        <f>CD52</f>
        <v>0</v>
      </c>
      <c r="CE53" s="301"/>
      <c r="CF53" s="301"/>
      <c r="CG53" s="301"/>
      <c r="CH53" s="301"/>
      <c r="CI53" s="302"/>
      <c r="CJ53" s="505"/>
      <c r="CK53" s="505"/>
      <c r="CL53" s="505"/>
      <c r="CM53" s="505"/>
      <c r="CN53" s="505"/>
      <c r="CO53" s="506"/>
      <c r="CP53" s="504"/>
      <c r="CQ53" s="505"/>
      <c r="CR53" s="505"/>
      <c r="CS53" s="505"/>
      <c r="CT53" s="505"/>
      <c r="CU53" s="507"/>
    </row>
    <row r="54" spans="1:99" ht="15" customHeight="1" x14ac:dyDescent="0.2">
      <c r="A54" s="286" t="s">
        <v>622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8"/>
      <c r="L54" s="289" t="s">
        <v>494</v>
      </c>
      <c r="M54" s="246"/>
      <c r="N54" s="246"/>
      <c r="O54" s="246"/>
      <c r="P54" s="246"/>
      <c r="Q54" s="246"/>
      <c r="R54" s="246"/>
      <c r="S54" s="220" t="s">
        <v>513</v>
      </c>
      <c r="T54" s="220"/>
      <c r="U54" s="220"/>
      <c r="V54" s="220"/>
      <c r="W54" s="220"/>
      <c r="X54" s="220"/>
      <c r="Y54" s="220"/>
      <c r="Z54" s="220"/>
      <c r="AA54" s="290"/>
      <c r="AB54" s="508" t="s">
        <v>681</v>
      </c>
      <c r="AC54" s="509"/>
      <c r="AD54" s="509"/>
      <c r="AE54" s="509"/>
      <c r="AF54" s="509"/>
      <c r="AG54" s="509"/>
      <c r="AH54" s="509"/>
      <c r="AI54" s="510"/>
      <c r="AJ54" s="97" t="s">
        <v>57</v>
      </c>
      <c r="AK54" s="97"/>
      <c r="AL54" s="97"/>
      <c r="AM54" s="77"/>
      <c r="AN54" s="107">
        <v>1</v>
      </c>
      <c r="AO54" s="107"/>
      <c r="AP54" s="107"/>
      <c r="AQ54" s="107"/>
      <c r="AR54" s="503">
        <v>1</v>
      </c>
      <c r="AS54" s="503"/>
      <c r="AT54" s="503"/>
      <c r="AU54" s="503"/>
      <c r="AV54" s="503">
        <v>1</v>
      </c>
      <c r="AW54" s="503"/>
      <c r="AX54" s="503"/>
      <c r="AY54" s="503"/>
      <c r="AZ54" s="242">
        <f t="shared" ref="AZ54:AZ76" si="3">CD54/AN54</f>
        <v>0</v>
      </c>
      <c r="BA54" s="341"/>
      <c r="BB54" s="341"/>
      <c r="BC54" s="341"/>
      <c r="BD54" s="341"/>
      <c r="BE54" s="342"/>
      <c r="BF54" s="343">
        <v>0</v>
      </c>
      <c r="BG54" s="343"/>
      <c r="BH54" s="343"/>
      <c r="BI54" s="343"/>
      <c r="BJ54" s="343"/>
      <c r="BK54" s="343"/>
      <c r="BL54" s="343">
        <v>0</v>
      </c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/>
      <c r="CA54" s="343"/>
      <c r="CB54" s="343"/>
      <c r="CC54" s="343"/>
      <c r="CD54" s="242"/>
      <c r="CE54" s="341"/>
      <c r="CF54" s="341"/>
      <c r="CG54" s="341"/>
      <c r="CH54" s="341"/>
      <c r="CI54" s="342"/>
      <c r="CJ54" s="242"/>
      <c r="CK54" s="341"/>
      <c r="CL54" s="341"/>
      <c r="CM54" s="341"/>
      <c r="CN54" s="341"/>
      <c r="CO54" s="342"/>
      <c r="CP54" s="242"/>
      <c r="CQ54" s="341"/>
      <c r="CR54" s="341"/>
      <c r="CS54" s="341"/>
      <c r="CT54" s="341"/>
      <c r="CU54" s="342"/>
    </row>
    <row r="55" spans="1:99" ht="15" customHeight="1" x14ac:dyDescent="0.2">
      <c r="A55" s="286" t="s">
        <v>514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8"/>
      <c r="L55" s="289" t="s">
        <v>494</v>
      </c>
      <c r="M55" s="246"/>
      <c r="N55" s="246"/>
      <c r="O55" s="246"/>
      <c r="P55" s="246"/>
      <c r="Q55" s="246"/>
      <c r="R55" s="246"/>
      <c r="S55" s="220" t="s">
        <v>513</v>
      </c>
      <c r="T55" s="220"/>
      <c r="U55" s="220"/>
      <c r="V55" s="220"/>
      <c r="W55" s="220"/>
      <c r="X55" s="220"/>
      <c r="Y55" s="220"/>
      <c r="Z55" s="220"/>
      <c r="AA55" s="290"/>
      <c r="AB55" s="502">
        <v>547230401</v>
      </c>
      <c r="AC55" s="120"/>
      <c r="AD55" s="120"/>
      <c r="AE55" s="120"/>
      <c r="AF55" s="120"/>
      <c r="AG55" s="120"/>
      <c r="AH55" s="120"/>
      <c r="AI55" s="121"/>
      <c r="AJ55" s="160"/>
      <c r="AK55" s="160"/>
      <c r="AL55" s="160"/>
      <c r="AM55" s="161"/>
      <c r="AN55" s="42">
        <v>1</v>
      </c>
      <c r="AO55" s="42"/>
      <c r="AP55" s="42"/>
      <c r="AQ55" s="42"/>
      <c r="AR55" s="292">
        <v>1</v>
      </c>
      <c r="AS55" s="292"/>
      <c r="AT55" s="292"/>
      <c r="AU55" s="292"/>
      <c r="AV55" s="292">
        <v>1</v>
      </c>
      <c r="AW55" s="292"/>
      <c r="AX55" s="292"/>
      <c r="AY55" s="292"/>
      <c r="AZ55" s="183">
        <f t="shared" si="3"/>
        <v>38700</v>
      </c>
      <c r="BA55" s="184"/>
      <c r="BB55" s="184"/>
      <c r="BC55" s="184"/>
      <c r="BD55" s="184"/>
      <c r="BE55" s="190"/>
      <c r="BF55" s="103">
        <v>38700</v>
      </c>
      <c r="BG55" s="103"/>
      <c r="BH55" s="103"/>
      <c r="BI55" s="103"/>
      <c r="BJ55" s="103"/>
      <c r="BK55" s="103"/>
      <c r="BL55" s="103">
        <v>38700</v>
      </c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83">
        <v>38700</v>
      </c>
      <c r="CE55" s="184"/>
      <c r="CF55" s="184"/>
      <c r="CG55" s="184"/>
      <c r="CH55" s="184"/>
      <c r="CI55" s="190"/>
      <c r="CJ55" s="183">
        <v>38700</v>
      </c>
      <c r="CK55" s="184"/>
      <c r="CL55" s="184"/>
      <c r="CM55" s="184"/>
      <c r="CN55" s="184"/>
      <c r="CO55" s="190"/>
      <c r="CP55" s="183">
        <v>38700</v>
      </c>
      <c r="CQ55" s="184"/>
      <c r="CR55" s="184"/>
      <c r="CS55" s="184"/>
      <c r="CT55" s="184"/>
      <c r="CU55" s="190"/>
    </row>
    <row r="56" spans="1:99" ht="15" customHeight="1" x14ac:dyDescent="0.2">
      <c r="A56" s="286" t="s">
        <v>515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8"/>
      <c r="L56" s="289" t="s">
        <v>494</v>
      </c>
      <c r="M56" s="246"/>
      <c r="N56" s="246"/>
      <c r="O56" s="246"/>
      <c r="P56" s="246"/>
      <c r="Q56" s="246"/>
      <c r="R56" s="246"/>
      <c r="S56" s="220" t="s">
        <v>513</v>
      </c>
      <c r="T56" s="220"/>
      <c r="U56" s="220"/>
      <c r="V56" s="220"/>
      <c r="W56" s="220"/>
      <c r="X56" s="220"/>
      <c r="Y56" s="220"/>
      <c r="Z56" s="220"/>
      <c r="AA56" s="290"/>
      <c r="AB56" s="511">
        <v>547230401</v>
      </c>
      <c r="AC56" s="512"/>
      <c r="AD56" s="512"/>
      <c r="AE56" s="512"/>
      <c r="AF56" s="512"/>
      <c r="AG56" s="512"/>
      <c r="AH56" s="512"/>
      <c r="AI56" s="513"/>
      <c r="AJ56" s="160"/>
      <c r="AK56" s="160"/>
      <c r="AL56" s="160"/>
      <c r="AM56" s="161"/>
      <c r="AN56" s="42">
        <v>1</v>
      </c>
      <c r="AO56" s="42"/>
      <c r="AP56" s="42"/>
      <c r="AQ56" s="42"/>
      <c r="AR56" s="292">
        <v>1</v>
      </c>
      <c r="AS56" s="292"/>
      <c r="AT56" s="292"/>
      <c r="AU56" s="292"/>
      <c r="AV56" s="292">
        <v>1</v>
      </c>
      <c r="AW56" s="292"/>
      <c r="AX56" s="292"/>
      <c r="AY56" s="292"/>
      <c r="AZ56" s="183">
        <f t="shared" si="3"/>
        <v>36000</v>
      </c>
      <c r="BA56" s="184"/>
      <c r="BB56" s="184"/>
      <c r="BC56" s="184"/>
      <c r="BD56" s="184"/>
      <c r="BE56" s="190"/>
      <c r="BF56" s="103">
        <v>36000</v>
      </c>
      <c r="BG56" s="103"/>
      <c r="BH56" s="103"/>
      <c r="BI56" s="103"/>
      <c r="BJ56" s="103"/>
      <c r="BK56" s="103"/>
      <c r="BL56" s="103">
        <v>36000</v>
      </c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83">
        <v>36000</v>
      </c>
      <c r="CE56" s="184"/>
      <c r="CF56" s="184"/>
      <c r="CG56" s="184"/>
      <c r="CH56" s="184"/>
      <c r="CI56" s="190"/>
      <c r="CJ56" s="183">
        <v>36000</v>
      </c>
      <c r="CK56" s="184"/>
      <c r="CL56" s="184"/>
      <c r="CM56" s="184"/>
      <c r="CN56" s="184"/>
      <c r="CO56" s="190"/>
      <c r="CP56" s="183">
        <v>36000</v>
      </c>
      <c r="CQ56" s="184"/>
      <c r="CR56" s="184"/>
      <c r="CS56" s="184"/>
      <c r="CT56" s="184"/>
      <c r="CU56" s="190"/>
    </row>
    <row r="57" spans="1:99" ht="15" customHeight="1" x14ac:dyDescent="0.2">
      <c r="A57" s="286" t="s">
        <v>516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8"/>
      <c r="L57" s="289" t="s">
        <v>494</v>
      </c>
      <c r="M57" s="246"/>
      <c r="N57" s="246"/>
      <c r="O57" s="246"/>
      <c r="P57" s="246"/>
      <c r="Q57" s="246"/>
      <c r="R57" s="246"/>
      <c r="S57" s="220" t="s">
        <v>513</v>
      </c>
      <c r="T57" s="220"/>
      <c r="U57" s="220"/>
      <c r="V57" s="220"/>
      <c r="W57" s="220"/>
      <c r="X57" s="220"/>
      <c r="Y57" s="220"/>
      <c r="Z57" s="220"/>
      <c r="AA57" s="290"/>
      <c r="AB57" s="511">
        <v>547230401</v>
      </c>
      <c r="AC57" s="512"/>
      <c r="AD57" s="512"/>
      <c r="AE57" s="512"/>
      <c r="AF57" s="512"/>
      <c r="AG57" s="512"/>
      <c r="AH57" s="512"/>
      <c r="AI57" s="513"/>
      <c r="AJ57" s="160"/>
      <c r="AK57" s="160"/>
      <c r="AL57" s="160"/>
      <c r="AM57" s="161"/>
      <c r="AN57" s="42">
        <v>6</v>
      </c>
      <c r="AO57" s="42"/>
      <c r="AP57" s="42"/>
      <c r="AQ57" s="42"/>
      <c r="AR57" s="292">
        <v>6</v>
      </c>
      <c r="AS57" s="292"/>
      <c r="AT57" s="292"/>
      <c r="AU57" s="292"/>
      <c r="AV57" s="292">
        <v>6</v>
      </c>
      <c r="AW57" s="292"/>
      <c r="AX57" s="292"/>
      <c r="AY57" s="292"/>
      <c r="AZ57" s="183">
        <f t="shared" si="3"/>
        <v>19646.666666666668</v>
      </c>
      <c r="BA57" s="184"/>
      <c r="BB57" s="184"/>
      <c r="BC57" s="184"/>
      <c r="BD57" s="184"/>
      <c r="BE57" s="190"/>
      <c r="BF57" s="103">
        <v>19646.666666666668</v>
      </c>
      <c r="BG57" s="103"/>
      <c r="BH57" s="103"/>
      <c r="BI57" s="103"/>
      <c r="BJ57" s="103"/>
      <c r="BK57" s="103"/>
      <c r="BL57" s="103">
        <v>19646.666666666668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83">
        <v>117880</v>
      </c>
      <c r="CE57" s="184"/>
      <c r="CF57" s="184"/>
      <c r="CG57" s="184"/>
      <c r="CH57" s="184"/>
      <c r="CI57" s="190"/>
      <c r="CJ57" s="183">
        <v>117880</v>
      </c>
      <c r="CK57" s="184"/>
      <c r="CL57" s="184"/>
      <c r="CM57" s="184"/>
      <c r="CN57" s="184"/>
      <c r="CO57" s="190"/>
      <c r="CP57" s="183">
        <v>117880</v>
      </c>
      <c r="CQ57" s="184"/>
      <c r="CR57" s="184"/>
      <c r="CS57" s="184"/>
      <c r="CT57" s="184"/>
      <c r="CU57" s="190"/>
    </row>
    <row r="58" spans="1:99" ht="15" customHeight="1" x14ac:dyDescent="0.2">
      <c r="A58" s="286" t="s">
        <v>683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8"/>
      <c r="L58" s="289" t="s">
        <v>494</v>
      </c>
      <c r="M58" s="246"/>
      <c r="N58" s="246"/>
      <c r="O58" s="246"/>
      <c r="P58" s="246"/>
      <c r="Q58" s="246"/>
      <c r="R58" s="246"/>
      <c r="S58" s="220" t="s">
        <v>513</v>
      </c>
      <c r="T58" s="220"/>
      <c r="U58" s="220"/>
      <c r="V58" s="220"/>
      <c r="W58" s="220"/>
      <c r="X58" s="220"/>
      <c r="Y58" s="220"/>
      <c r="Z58" s="220"/>
      <c r="AA58" s="290"/>
      <c r="AB58" s="514">
        <v>547230401</v>
      </c>
      <c r="AC58" s="515"/>
      <c r="AD58" s="515"/>
      <c r="AE58" s="515"/>
      <c r="AF58" s="515"/>
      <c r="AG58" s="515"/>
      <c r="AH58" s="515"/>
      <c r="AI58" s="516"/>
      <c r="AJ58" s="160"/>
      <c r="AK58" s="160"/>
      <c r="AL58" s="160"/>
      <c r="AM58" s="161"/>
      <c r="AN58" s="42">
        <v>2</v>
      </c>
      <c r="AO58" s="42"/>
      <c r="AP58" s="42"/>
      <c r="AQ58" s="42"/>
      <c r="AR58" s="292">
        <v>2</v>
      </c>
      <c r="AS58" s="292"/>
      <c r="AT58" s="292"/>
      <c r="AU58" s="292"/>
      <c r="AV58" s="292">
        <v>2</v>
      </c>
      <c r="AW58" s="292"/>
      <c r="AX58" s="292"/>
      <c r="AY58" s="292"/>
      <c r="AZ58" s="183">
        <f t="shared" si="3"/>
        <v>31200</v>
      </c>
      <c r="BA58" s="184"/>
      <c r="BB58" s="184"/>
      <c r="BC58" s="184"/>
      <c r="BD58" s="184"/>
      <c r="BE58" s="190"/>
      <c r="BF58" s="103">
        <v>31200</v>
      </c>
      <c r="BG58" s="103"/>
      <c r="BH58" s="103"/>
      <c r="BI58" s="103"/>
      <c r="BJ58" s="103"/>
      <c r="BK58" s="103"/>
      <c r="BL58" s="103">
        <v>31200</v>
      </c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83">
        <v>62400</v>
      </c>
      <c r="CE58" s="184"/>
      <c r="CF58" s="184"/>
      <c r="CG58" s="184"/>
      <c r="CH58" s="184"/>
      <c r="CI58" s="190"/>
      <c r="CJ58" s="183">
        <v>62400</v>
      </c>
      <c r="CK58" s="184"/>
      <c r="CL58" s="184"/>
      <c r="CM58" s="184"/>
      <c r="CN58" s="184"/>
      <c r="CO58" s="190"/>
      <c r="CP58" s="183">
        <v>62400</v>
      </c>
      <c r="CQ58" s="184"/>
      <c r="CR58" s="184"/>
      <c r="CS58" s="184"/>
      <c r="CT58" s="184"/>
      <c r="CU58" s="190"/>
    </row>
    <row r="59" spans="1:99" ht="15" customHeight="1" x14ac:dyDescent="0.2">
      <c r="A59" s="286" t="s">
        <v>517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8"/>
      <c r="L59" s="289" t="s">
        <v>494</v>
      </c>
      <c r="M59" s="246"/>
      <c r="N59" s="246"/>
      <c r="O59" s="246"/>
      <c r="P59" s="246"/>
      <c r="Q59" s="246"/>
      <c r="R59" s="246"/>
      <c r="S59" s="220" t="s">
        <v>513</v>
      </c>
      <c r="T59" s="220"/>
      <c r="U59" s="220"/>
      <c r="V59" s="220"/>
      <c r="W59" s="220"/>
      <c r="X59" s="220"/>
      <c r="Y59" s="220"/>
      <c r="Z59" s="220"/>
      <c r="AA59" s="290"/>
      <c r="AB59" s="511">
        <v>547230401</v>
      </c>
      <c r="AC59" s="512"/>
      <c r="AD59" s="512"/>
      <c r="AE59" s="512"/>
      <c r="AF59" s="512"/>
      <c r="AG59" s="512"/>
      <c r="AH59" s="512"/>
      <c r="AI59" s="513"/>
      <c r="AJ59" s="160"/>
      <c r="AK59" s="160"/>
      <c r="AL59" s="160"/>
      <c r="AM59" s="161"/>
      <c r="AN59" s="42">
        <v>4</v>
      </c>
      <c r="AO59" s="42"/>
      <c r="AP59" s="42"/>
      <c r="AQ59" s="42"/>
      <c r="AR59" s="292">
        <v>4</v>
      </c>
      <c r="AS59" s="292"/>
      <c r="AT59" s="292"/>
      <c r="AU59" s="292"/>
      <c r="AV59" s="292">
        <v>4</v>
      </c>
      <c r="AW59" s="292"/>
      <c r="AX59" s="292"/>
      <c r="AY59" s="292"/>
      <c r="AZ59" s="183">
        <f t="shared" si="3"/>
        <v>140115</v>
      </c>
      <c r="BA59" s="184"/>
      <c r="BB59" s="184"/>
      <c r="BC59" s="184"/>
      <c r="BD59" s="184"/>
      <c r="BE59" s="190"/>
      <c r="BF59" s="103">
        <v>140115</v>
      </c>
      <c r="BG59" s="103"/>
      <c r="BH59" s="103"/>
      <c r="BI59" s="103"/>
      <c r="BJ59" s="103"/>
      <c r="BK59" s="103"/>
      <c r="BL59" s="103">
        <v>140115</v>
      </c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83">
        <v>560460</v>
      </c>
      <c r="CE59" s="184"/>
      <c r="CF59" s="184"/>
      <c r="CG59" s="184"/>
      <c r="CH59" s="184"/>
      <c r="CI59" s="190"/>
      <c r="CJ59" s="183">
        <v>560460</v>
      </c>
      <c r="CK59" s="184"/>
      <c r="CL59" s="184"/>
      <c r="CM59" s="184"/>
      <c r="CN59" s="184"/>
      <c r="CO59" s="190"/>
      <c r="CP59" s="183">
        <v>560460</v>
      </c>
      <c r="CQ59" s="184"/>
      <c r="CR59" s="184"/>
      <c r="CS59" s="184"/>
      <c r="CT59" s="184"/>
      <c r="CU59" s="190"/>
    </row>
    <row r="60" spans="1:99" ht="15" customHeight="1" x14ac:dyDescent="0.2">
      <c r="A60" s="286" t="s">
        <v>518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8"/>
      <c r="L60" s="289" t="s">
        <v>494</v>
      </c>
      <c r="M60" s="246"/>
      <c r="N60" s="246"/>
      <c r="O60" s="246"/>
      <c r="P60" s="246"/>
      <c r="Q60" s="246"/>
      <c r="R60" s="246"/>
      <c r="S60" s="220" t="s">
        <v>513</v>
      </c>
      <c r="T60" s="220"/>
      <c r="U60" s="220"/>
      <c r="V60" s="220"/>
      <c r="W60" s="220"/>
      <c r="X60" s="220"/>
      <c r="Y60" s="220"/>
      <c r="Z60" s="220"/>
      <c r="AA60" s="290"/>
      <c r="AB60" s="514">
        <v>547230401</v>
      </c>
      <c r="AC60" s="515"/>
      <c r="AD60" s="515"/>
      <c r="AE60" s="515"/>
      <c r="AF60" s="515"/>
      <c r="AG60" s="515"/>
      <c r="AH60" s="515"/>
      <c r="AI60" s="516"/>
      <c r="AJ60" s="160"/>
      <c r="AK60" s="160"/>
      <c r="AL60" s="160"/>
      <c r="AM60" s="161"/>
      <c r="AN60" s="42">
        <v>4</v>
      </c>
      <c r="AO60" s="42"/>
      <c r="AP60" s="42"/>
      <c r="AQ60" s="42"/>
      <c r="AR60" s="292">
        <v>4</v>
      </c>
      <c r="AS60" s="292"/>
      <c r="AT60" s="292"/>
      <c r="AU60" s="292"/>
      <c r="AV60" s="292">
        <v>4</v>
      </c>
      <c r="AW60" s="292"/>
      <c r="AX60" s="292"/>
      <c r="AY60" s="292"/>
      <c r="AZ60" s="183">
        <f t="shared" si="3"/>
        <v>10776.25</v>
      </c>
      <c r="BA60" s="184"/>
      <c r="BB60" s="184"/>
      <c r="BC60" s="184"/>
      <c r="BD60" s="184"/>
      <c r="BE60" s="190"/>
      <c r="BF60" s="103">
        <v>10776.25</v>
      </c>
      <c r="BG60" s="103"/>
      <c r="BH60" s="103"/>
      <c r="BI60" s="103"/>
      <c r="BJ60" s="103"/>
      <c r="BK60" s="103"/>
      <c r="BL60" s="103">
        <v>10776.25</v>
      </c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83">
        <v>43105</v>
      </c>
      <c r="CE60" s="184"/>
      <c r="CF60" s="184"/>
      <c r="CG60" s="184"/>
      <c r="CH60" s="184"/>
      <c r="CI60" s="190"/>
      <c r="CJ60" s="183">
        <v>43105</v>
      </c>
      <c r="CK60" s="184"/>
      <c r="CL60" s="184"/>
      <c r="CM60" s="184"/>
      <c r="CN60" s="184"/>
      <c r="CO60" s="190"/>
      <c r="CP60" s="183">
        <v>43105</v>
      </c>
      <c r="CQ60" s="184"/>
      <c r="CR60" s="184"/>
      <c r="CS60" s="184"/>
      <c r="CT60" s="184"/>
      <c r="CU60" s="190"/>
    </row>
    <row r="61" spans="1:99" ht="15" customHeight="1" x14ac:dyDescent="0.2">
      <c r="A61" s="286" t="s">
        <v>684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8"/>
      <c r="L61" s="289" t="s">
        <v>494</v>
      </c>
      <c r="M61" s="246"/>
      <c r="N61" s="246"/>
      <c r="O61" s="246"/>
      <c r="P61" s="246"/>
      <c r="Q61" s="246"/>
      <c r="R61" s="246"/>
      <c r="S61" s="220" t="s">
        <v>513</v>
      </c>
      <c r="T61" s="220"/>
      <c r="U61" s="220"/>
      <c r="V61" s="220"/>
      <c r="W61" s="220"/>
      <c r="X61" s="220"/>
      <c r="Y61" s="220"/>
      <c r="Z61" s="220"/>
      <c r="AA61" s="290"/>
      <c r="AB61" s="511">
        <v>547230401</v>
      </c>
      <c r="AC61" s="512"/>
      <c r="AD61" s="512"/>
      <c r="AE61" s="512"/>
      <c r="AF61" s="512"/>
      <c r="AG61" s="512"/>
      <c r="AH61" s="512"/>
      <c r="AI61" s="513"/>
      <c r="AJ61" s="160"/>
      <c r="AK61" s="160"/>
      <c r="AL61" s="160"/>
      <c r="AM61" s="161"/>
      <c r="AN61" s="42">
        <v>3</v>
      </c>
      <c r="AO61" s="42"/>
      <c r="AP61" s="42"/>
      <c r="AQ61" s="42"/>
      <c r="AR61" s="292">
        <v>3</v>
      </c>
      <c r="AS61" s="292"/>
      <c r="AT61" s="292"/>
      <c r="AU61" s="292"/>
      <c r="AV61" s="292">
        <v>3</v>
      </c>
      <c r="AW61" s="292"/>
      <c r="AX61" s="292"/>
      <c r="AY61" s="292"/>
      <c r="AZ61" s="183">
        <f t="shared" si="3"/>
        <v>9863.3333333333339</v>
      </c>
      <c r="BA61" s="184"/>
      <c r="BB61" s="184"/>
      <c r="BC61" s="184"/>
      <c r="BD61" s="184"/>
      <c r="BE61" s="190"/>
      <c r="BF61" s="103">
        <v>9863.3333333333339</v>
      </c>
      <c r="BG61" s="103"/>
      <c r="BH61" s="103"/>
      <c r="BI61" s="103"/>
      <c r="BJ61" s="103"/>
      <c r="BK61" s="103"/>
      <c r="BL61" s="103">
        <v>9863.3333333333339</v>
      </c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83">
        <v>29590</v>
      </c>
      <c r="CE61" s="184"/>
      <c r="CF61" s="184"/>
      <c r="CG61" s="184"/>
      <c r="CH61" s="184"/>
      <c r="CI61" s="190"/>
      <c r="CJ61" s="183">
        <v>29590</v>
      </c>
      <c r="CK61" s="184"/>
      <c r="CL61" s="184"/>
      <c r="CM61" s="184"/>
      <c r="CN61" s="184"/>
      <c r="CO61" s="190"/>
      <c r="CP61" s="183">
        <v>29590</v>
      </c>
      <c r="CQ61" s="184"/>
      <c r="CR61" s="184"/>
      <c r="CS61" s="184"/>
      <c r="CT61" s="184"/>
      <c r="CU61" s="190"/>
    </row>
    <row r="62" spans="1:99" ht="15" customHeight="1" x14ac:dyDescent="0.2">
      <c r="A62" s="286" t="s">
        <v>685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8"/>
      <c r="L62" s="289" t="s">
        <v>494</v>
      </c>
      <c r="M62" s="246"/>
      <c r="N62" s="246"/>
      <c r="O62" s="246"/>
      <c r="P62" s="246"/>
      <c r="Q62" s="246"/>
      <c r="R62" s="246"/>
      <c r="S62" s="220" t="s">
        <v>513</v>
      </c>
      <c r="T62" s="220"/>
      <c r="U62" s="220"/>
      <c r="V62" s="220"/>
      <c r="W62" s="220"/>
      <c r="X62" s="220"/>
      <c r="Y62" s="220"/>
      <c r="Z62" s="220"/>
      <c r="AA62" s="290"/>
      <c r="AB62" s="514">
        <v>547230401</v>
      </c>
      <c r="AC62" s="515"/>
      <c r="AD62" s="515"/>
      <c r="AE62" s="515"/>
      <c r="AF62" s="515"/>
      <c r="AG62" s="515"/>
      <c r="AH62" s="515"/>
      <c r="AI62" s="516"/>
      <c r="AJ62" s="160"/>
      <c r="AK62" s="160"/>
      <c r="AL62" s="160"/>
      <c r="AM62" s="161"/>
      <c r="AN62" s="42">
        <v>1</v>
      </c>
      <c r="AO62" s="42"/>
      <c r="AP62" s="42"/>
      <c r="AQ62" s="42"/>
      <c r="AR62" s="292">
        <v>1</v>
      </c>
      <c r="AS62" s="292"/>
      <c r="AT62" s="292"/>
      <c r="AU62" s="292"/>
      <c r="AV62" s="292">
        <v>1</v>
      </c>
      <c r="AW62" s="292"/>
      <c r="AX62" s="292"/>
      <c r="AY62" s="292"/>
      <c r="AZ62" s="183">
        <f t="shared" si="3"/>
        <v>6000</v>
      </c>
      <c r="BA62" s="184"/>
      <c r="BB62" s="184"/>
      <c r="BC62" s="184"/>
      <c r="BD62" s="184"/>
      <c r="BE62" s="190"/>
      <c r="BF62" s="103">
        <v>6000</v>
      </c>
      <c r="BG62" s="103"/>
      <c r="BH62" s="103"/>
      <c r="BI62" s="103"/>
      <c r="BJ62" s="103"/>
      <c r="BK62" s="103"/>
      <c r="BL62" s="103">
        <v>6000</v>
      </c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83">
        <v>6000</v>
      </c>
      <c r="CE62" s="184"/>
      <c r="CF62" s="184"/>
      <c r="CG62" s="184"/>
      <c r="CH62" s="184"/>
      <c r="CI62" s="190"/>
      <c r="CJ62" s="183">
        <v>6000</v>
      </c>
      <c r="CK62" s="184"/>
      <c r="CL62" s="184"/>
      <c r="CM62" s="184"/>
      <c r="CN62" s="184"/>
      <c r="CO62" s="190"/>
      <c r="CP62" s="183">
        <v>6000</v>
      </c>
      <c r="CQ62" s="184"/>
      <c r="CR62" s="184"/>
      <c r="CS62" s="184"/>
      <c r="CT62" s="184"/>
      <c r="CU62" s="190"/>
    </row>
    <row r="63" spans="1:99" ht="15" customHeight="1" x14ac:dyDescent="0.2">
      <c r="A63" s="286" t="s">
        <v>686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  <c r="L63" s="289" t="s">
        <v>494</v>
      </c>
      <c r="M63" s="246"/>
      <c r="N63" s="246"/>
      <c r="O63" s="246"/>
      <c r="P63" s="246"/>
      <c r="Q63" s="246"/>
      <c r="R63" s="246"/>
      <c r="S63" s="220" t="s">
        <v>513</v>
      </c>
      <c r="T63" s="220"/>
      <c r="U63" s="220"/>
      <c r="V63" s="220"/>
      <c r="W63" s="220"/>
      <c r="X63" s="220"/>
      <c r="Y63" s="220"/>
      <c r="Z63" s="220"/>
      <c r="AA63" s="290"/>
      <c r="AB63" s="511">
        <v>547230401</v>
      </c>
      <c r="AC63" s="512"/>
      <c r="AD63" s="512"/>
      <c r="AE63" s="512"/>
      <c r="AF63" s="512"/>
      <c r="AG63" s="512"/>
      <c r="AH63" s="512"/>
      <c r="AI63" s="513"/>
      <c r="AJ63" s="160"/>
      <c r="AK63" s="160"/>
      <c r="AL63" s="160"/>
      <c r="AM63" s="161"/>
      <c r="AN63" s="42">
        <v>2</v>
      </c>
      <c r="AO63" s="42"/>
      <c r="AP63" s="42"/>
      <c r="AQ63" s="42"/>
      <c r="AR63" s="292">
        <v>2</v>
      </c>
      <c r="AS63" s="292"/>
      <c r="AT63" s="292"/>
      <c r="AU63" s="292"/>
      <c r="AV63" s="292">
        <v>2</v>
      </c>
      <c r="AW63" s="292"/>
      <c r="AX63" s="292"/>
      <c r="AY63" s="292"/>
      <c r="AZ63" s="183">
        <f>CD63/AN63</f>
        <v>24450</v>
      </c>
      <c r="BA63" s="184"/>
      <c r="BB63" s="184"/>
      <c r="BC63" s="184"/>
      <c r="BD63" s="184"/>
      <c r="BE63" s="190"/>
      <c r="BF63" s="103">
        <v>24450</v>
      </c>
      <c r="BG63" s="103"/>
      <c r="BH63" s="103"/>
      <c r="BI63" s="103"/>
      <c r="BJ63" s="103"/>
      <c r="BK63" s="103"/>
      <c r="BL63" s="103">
        <v>24450</v>
      </c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83">
        <v>48900</v>
      </c>
      <c r="CE63" s="184"/>
      <c r="CF63" s="184"/>
      <c r="CG63" s="184"/>
      <c r="CH63" s="184"/>
      <c r="CI63" s="190"/>
      <c r="CJ63" s="183">
        <v>48900</v>
      </c>
      <c r="CK63" s="184"/>
      <c r="CL63" s="184"/>
      <c r="CM63" s="184"/>
      <c r="CN63" s="184"/>
      <c r="CO63" s="190"/>
      <c r="CP63" s="183">
        <v>48900</v>
      </c>
      <c r="CQ63" s="184"/>
      <c r="CR63" s="184"/>
      <c r="CS63" s="184"/>
      <c r="CT63" s="184"/>
      <c r="CU63" s="190"/>
    </row>
    <row r="64" spans="1:99" ht="15" customHeight="1" x14ac:dyDescent="0.2">
      <c r="A64" s="286" t="s">
        <v>519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8"/>
      <c r="L64" s="289" t="s">
        <v>494</v>
      </c>
      <c r="M64" s="246"/>
      <c r="N64" s="246"/>
      <c r="O64" s="246"/>
      <c r="P64" s="246"/>
      <c r="Q64" s="246"/>
      <c r="R64" s="246"/>
      <c r="S64" s="220" t="s">
        <v>513</v>
      </c>
      <c r="T64" s="220"/>
      <c r="U64" s="220"/>
      <c r="V64" s="220"/>
      <c r="W64" s="220"/>
      <c r="X64" s="220"/>
      <c r="Y64" s="220"/>
      <c r="Z64" s="220"/>
      <c r="AA64" s="290"/>
      <c r="AB64" s="517">
        <v>547230401</v>
      </c>
      <c r="AC64" s="518"/>
      <c r="AD64" s="518"/>
      <c r="AE64" s="518"/>
      <c r="AF64" s="518"/>
      <c r="AG64" s="518"/>
      <c r="AH64" s="518"/>
      <c r="AI64" s="519"/>
      <c r="AJ64" s="160"/>
      <c r="AK64" s="160"/>
      <c r="AL64" s="160"/>
      <c r="AM64" s="161"/>
      <c r="AN64" s="42">
        <v>2</v>
      </c>
      <c r="AO64" s="42"/>
      <c r="AP64" s="42"/>
      <c r="AQ64" s="42"/>
      <c r="AR64" s="292">
        <v>2</v>
      </c>
      <c r="AS64" s="292"/>
      <c r="AT64" s="292"/>
      <c r="AU64" s="292"/>
      <c r="AV64" s="292">
        <v>2</v>
      </c>
      <c r="AW64" s="292"/>
      <c r="AX64" s="292"/>
      <c r="AY64" s="292"/>
      <c r="AZ64" s="183">
        <f>CD64/AN64</f>
        <v>29500</v>
      </c>
      <c r="BA64" s="184"/>
      <c r="BB64" s="184"/>
      <c r="BC64" s="184"/>
      <c r="BD64" s="184"/>
      <c r="BE64" s="190"/>
      <c r="BF64" s="103">
        <v>29500</v>
      </c>
      <c r="BG64" s="103"/>
      <c r="BH64" s="103"/>
      <c r="BI64" s="103"/>
      <c r="BJ64" s="103"/>
      <c r="BK64" s="103"/>
      <c r="BL64" s="103">
        <v>29500</v>
      </c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83">
        <v>59000</v>
      </c>
      <c r="CE64" s="184"/>
      <c r="CF64" s="184"/>
      <c r="CG64" s="184"/>
      <c r="CH64" s="184"/>
      <c r="CI64" s="190"/>
      <c r="CJ64" s="183">
        <v>59000</v>
      </c>
      <c r="CK64" s="184"/>
      <c r="CL64" s="184"/>
      <c r="CM64" s="184"/>
      <c r="CN64" s="184"/>
      <c r="CO64" s="190"/>
      <c r="CP64" s="183">
        <v>59000</v>
      </c>
      <c r="CQ64" s="184"/>
      <c r="CR64" s="184"/>
      <c r="CS64" s="184"/>
      <c r="CT64" s="184"/>
      <c r="CU64" s="190"/>
    </row>
    <row r="65" spans="1:99" ht="15" customHeight="1" x14ac:dyDescent="0.2">
      <c r="A65" s="286" t="s">
        <v>520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8"/>
      <c r="L65" s="289" t="s">
        <v>494</v>
      </c>
      <c r="M65" s="246"/>
      <c r="N65" s="246"/>
      <c r="O65" s="246"/>
      <c r="P65" s="246"/>
      <c r="Q65" s="246"/>
      <c r="R65" s="246"/>
      <c r="S65" s="220" t="s">
        <v>513</v>
      </c>
      <c r="T65" s="220"/>
      <c r="U65" s="220"/>
      <c r="V65" s="220"/>
      <c r="W65" s="220"/>
      <c r="X65" s="220"/>
      <c r="Y65" s="220"/>
      <c r="Z65" s="220"/>
      <c r="AA65" s="290"/>
      <c r="AB65" s="291">
        <v>547230401</v>
      </c>
      <c r="AC65" s="291"/>
      <c r="AD65" s="291"/>
      <c r="AE65" s="291"/>
      <c r="AF65" s="291"/>
      <c r="AG65" s="291"/>
      <c r="AH65" s="291"/>
      <c r="AI65" s="291"/>
      <c r="AJ65" s="160"/>
      <c r="AK65" s="160"/>
      <c r="AL65" s="160"/>
      <c r="AM65" s="161"/>
      <c r="AN65" s="42">
        <v>1</v>
      </c>
      <c r="AO65" s="42"/>
      <c r="AP65" s="42"/>
      <c r="AQ65" s="42"/>
      <c r="AR65" s="292">
        <v>1</v>
      </c>
      <c r="AS65" s="292"/>
      <c r="AT65" s="292"/>
      <c r="AU65" s="292"/>
      <c r="AV65" s="292">
        <v>1</v>
      </c>
      <c r="AW65" s="292"/>
      <c r="AX65" s="292"/>
      <c r="AY65" s="292"/>
      <c r="AZ65" s="183">
        <f>CD65/AN65</f>
        <v>599093</v>
      </c>
      <c r="BA65" s="184"/>
      <c r="BB65" s="184"/>
      <c r="BC65" s="184"/>
      <c r="BD65" s="184"/>
      <c r="BE65" s="190"/>
      <c r="BF65" s="103">
        <v>599093</v>
      </c>
      <c r="BG65" s="103"/>
      <c r="BH65" s="103"/>
      <c r="BI65" s="103"/>
      <c r="BJ65" s="103"/>
      <c r="BK65" s="103"/>
      <c r="BL65" s="103">
        <v>599093</v>
      </c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83">
        <v>599093</v>
      </c>
      <c r="CE65" s="184"/>
      <c r="CF65" s="184"/>
      <c r="CG65" s="184"/>
      <c r="CH65" s="184"/>
      <c r="CI65" s="190"/>
      <c r="CJ65" s="183">
        <v>599093</v>
      </c>
      <c r="CK65" s="184"/>
      <c r="CL65" s="184"/>
      <c r="CM65" s="184"/>
      <c r="CN65" s="184"/>
      <c r="CO65" s="190"/>
      <c r="CP65" s="183">
        <v>599093</v>
      </c>
      <c r="CQ65" s="184"/>
      <c r="CR65" s="184"/>
      <c r="CS65" s="184"/>
      <c r="CT65" s="184"/>
      <c r="CU65" s="190"/>
    </row>
    <row r="66" spans="1:99" ht="15" customHeight="1" x14ac:dyDescent="0.2">
      <c r="A66" s="286" t="s">
        <v>687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8"/>
      <c r="L66" s="289" t="s">
        <v>494</v>
      </c>
      <c r="M66" s="246"/>
      <c r="N66" s="246"/>
      <c r="O66" s="246"/>
      <c r="P66" s="246"/>
      <c r="Q66" s="246"/>
      <c r="R66" s="246"/>
      <c r="S66" s="220" t="s">
        <v>513</v>
      </c>
      <c r="T66" s="220"/>
      <c r="U66" s="220"/>
      <c r="V66" s="220"/>
      <c r="W66" s="220"/>
      <c r="X66" s="220"/>
      <c r="Y66" s="220"/>
      <c r="Z66" s="220"/>
      <c r="AA66" s="290"/>
      <c r="AB66" s="291">
        <v>547230401</v>
      </c>
      <c r="AC66" s="291"/>
      <c r="AD66" s="291"/>
      <c r="AE66" s="291"/>
      <c r="AF66" s="291"/>
      <c r="AG66" s="291"/>
      <c r="AH66" s="291"/>
      <c r="AI66" s="291"/>
      <c r="AJ66" s="160"/>
      <c r="AK66" s="160"/>
      <c r="AL66" s="160"/>
      <c r="AM66" s="161"/>
      <c r="AN66" s="42">
        <v>1</v>
      </c>
      <c r="AO66" s="42"/>
      <c r="AP66" s="42"/>
      <c r="AQ66" s="42"/>
      <c r="AR66" s="292">
        <v>1</v>
      </c>
      <c r="AS66" s="292"/>
      <c r="AT66" s="292"/>
      <c r="AU66" s="292"/>
      <c r="AV66" s="292">
        <v>1</v>
      </c>
      <c r="AW66" s="292"/>
      <c r="AX66" s="292"/>
      <c r="AY66" s="292"/>
      <c r="AZ66" s="183">
        <f t="shared" ref="AZ66:AZ68" si="4">CD66/AN66</f>
        <v>8000</v>
      </c>
      <c r="BA66" s="184"/>
      <c r="BB66" s="184"/>
      <c r="BC66" s="184"/>
      <c r="BD66" s="184"/>
      <c r="BE66" s="190"/>
      <c r="BF66" s="103">
        <v>8000</v>
      </c>
      <c r="BG66" s="103"/>
      <c r="BH66" s="103"/>
      <c r="BI66" s="103"/>
      <c r="BJ66" s="103"/>
      <c r="BK66" s="103"/>
      <c r="BL66" s="103">
        <v>8000</v>
      </c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83">
        <v>8000</v>
      </c>
      <c r="CE66" s="184"/>
      <c r="CF66" s="184"/>
      <c r="CG66" s="184"/>
      <c r="CH66" s="184"/>
      <c r="CI66" s="190"/>
      <c r="CJ66" s="183">
        <v>8000</v>
      </c>
      <c r="CK66" s="184"/>
      <c r="CL66" s="184"/>
      <c r="CM66" s="184"/>
      <c r="CN66" s="184"/>
      <c r="CO66" s="190"/>
      <c r="CP66" s="183">
        <v>8000</v>
      </c>
      <c r="CQ66" s="184"/>
      <c r="CR66" s="184"/>
      <c r="CS66" s="184"/>
      <c r="CT66" s="184"/>
      <c r="CU66" s="190"/>
    </row>
    <row r="67" spans="1:99" ht="15" customHeight="1" x14ac:dyDescent="0.2">
      <c r="A67" s="286" t="s">
        <v>688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8"/>
      <c r="L67" s="289" t="s">
        <v>494</v>
      </c>
      <c r="M67" s="246"/>
      <c r="N67" s="246"/>
      <c r="O67" s="246"/>
      <c r="P67" s="246"/>
      <c r="Q67" s="246"/>
      <c r="R67" s="246"/>
      <c r="S67" s="220" t="s">
        <v>513</v>
      </c>
      <c r="T67" s="220"/>
      <c r="U67" s="220"/>
      <c r="V67" s="220"/>
      <c r="W67" s="220"/>
      <c r="X67" s="220"/>
      <c r="Y67" s="220"/>
      <c r="Z67" s="220"/>
      <c r="AA67" s="290"/>
      <c r="AB67" s="291">
        <v>547230401</v>
      </c>
      <c r="AC67" s="291"/>
      <c r="AD67" s="291"/>
      <c r="AE67" s="291"/>
      <c r="AF67" s="291"/>
      <c r="AG67" s="291"/>
      <c r="AH67" s="291"/>
      <c r="AI67" s="291"/>
      <c r="AJ67" s="160"/>
      <c r="AK67" s="160"/>
      <c r="AL67" s="160"/>
      <c r="AM67" s="161"/>
      <c r="AN67" s="42">
        <v>2</v>
      </c>
      <c r="AO67" s="42"/>
      <c r="AP67" s="42"/>
      <c r="AQ67" s="42"/>
      <c r="AR67" s="292">
        <v>2</v>
      </c>
      <c r="AS67" s="292"/>
      <c r="AT67" s="292"/>
      <c r="AU67" s="292"/>
      <c r="AV67" s="292">
        <v>2</v>
      </c>
      <c r="AW67" s="292"/>
      <c r="AX67" s="292"/>
      <c r="AY67" s="292"/>
      <c r="AZ67" s="183">
        <f t="shared" si="4"/>
        <v>17400</v>
      </c>
      <c r="BA67" s="184"/>
      <c r="BB67" s="184"/>
      <c r="BC67" s="184"/>
      <c r="BD67" s="184"/>
      <c r="BE67" s="190"/>
      <c r="BF67" s="103">
        <v>17400</v>
      </c>
      <c r="BG67" s="103"/>
      <c r="BH67" s="103"/>
      <c r="BI67" s="103"/>
      <c r="BJ67" s="103"/>
      <c r="BK67" s="103"/>
      <c r="BL67" s="103">
        <v>17400</v>
      </c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83">
        <v>34800</v>
      </c>
      <c r="CE67" s="184"/>
      <c r="CF67" s="184"/>
      <c r="CG67" s="184"/>
      <c r="CH67" s="184"/>
      <c r="CI67" s="190"/>
      <c r="CJ67" s="183">
        <v>34800</v>
      </c>
      <c r="CK67" s="184"/>
      <c r="CL67" s="184"/>
      <c r="CM67" s="184"/>
      <c r="CN67" s="184"/>
      <c r="CO67" s="190"/>
      <c r="CP67" s="183">
        <v>34800</v>
      </c>
      <c r="CQ67" s="184"/>
      <c r="CR67" s="184"/>
      <c r="CS67" s="184"/>
      <c r="CT67" s="184"/>
      <c r="CU67" s="190"/>
    </row>
    <row r="68" spans="1:99" ht="15" customHeight="1" x14ac:dyDescent="0.2">
      <c r="A68" s="286" t="s">
        <v>689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8"/>
      <c r="L68" s="289" t="s">
        <v>494</v>
      </c>
      <c r="M68" s="246"/>
      <c r="N68" s="246"/>
      <c r="O68" s="246"/>
      <c r="P68" s="246"/>
      <c r="Q68" s="246"/>
      <c r="R68" s="246"/>
      <c r="S68" s="220" t="s">
        <v>513</v>
      </c>
      <c r="T68" s="220"/>
      <c r="U68" s="220"/>
      <c r="V68" s="220"/>
      <c r="W68" s="220"/>
      <c r="X68" s="220"/>
      <c r="Y68" s="220"/>
      <c r="Z68" s="220"/>
      <c r="AA68" s="290"/>
      <c r="AB68" s="291">
        <v>547230401</v>
      </c>
      <c r="AC68" s="291"/>
      <c r="AD68" s="291"/>
      <c r="AE68" s="291"/>
      <c r="AF68" s="291"/>
      <c r="AG68" s="291"/>
      <c r="AH68" s="291"/>
      <c r="AI68" s="291"/>
      <c r="AJ68" s="160"/>
      <c r="AK68" s="160"/>
      <c r="AL68" s="160"/>
      <c r="AM68" s="161"/>
      <c r="AN68" s="42">
        <v>3</v>
      </c>
      <c r="AO68" s="42"/>
      <c r="AP68" s="42"/>
      <c r="AQ68" s="42"/>
      <c r="AR68" s="292">
        <v>3</v>
      </c>
      <c r="AS68" s="292"/>
      <c r="AT68" s="292"/>
      <c r="AU68" s="292"/>
      <c r="AV68" s="292">
        <v>3</v>
      </c>
      <c r="AW68" s="292"/>
      <c r="AX68" s="292"/>
      <c r="AY68" s="292"/>
      <c r="AZ68" s="183">
        <f t="shared" si="4"/>
        <v>6000</v>
      </c>
      <c r="BA68" s="184"/>
      <c r="BB68" s="184"/>
      <c r="BC68" s="184"/>
      <c r="BD68" s="184"/>
      <c r="BE68" s="190"/>
      <c r="BF68" s="103">
        <v>6000</v>
      </c>
      <c r="BG68" s="103"/>
      <c r="BH68" s="103"/>
      <c r="BI68" s="103"/>
      <c r="BJ68" s="103"/>
      <c r="BK68" s="103"/>
      <c r="BL68" s="103">
        <v>6000</v>
      </c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83">
        <v>18000</v>
      </c>
      <c r="CE68" s="184"/>
      <c r="CF68" s="184"/>
      <c r="CG68" s="184"/>
      <c r="CH68" s="184"/>
      <c r="CI68" s="190"/>
      <c r="CJ68" s="183">
        <v>18000</v>
      </c>
      <c r="CK68" s="184"/>
      <c r="CL68" s="184"/>
      <c r="CM68" s="184"/>
      <c r="CN68" s="184"/>
      <c r="CO68" s="190"/>
      <c r="CP68" s="183">
        <v>18000</v>
      </c>
      <c r="CQ68" s="184"/>
      <c r="CR68" s="184"/>
      <c r="CS68" s="184"/>
      <c r="CT68" s="184"/>
      <c r="CU68" s="190"/>
    </row>
    <row r="69" spans="1:99" ht="15" customHeight="1" x14ac:dyDescent="0.2">
      <c r="A69" s="286" t="s">
        <v>690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8"/>
      <c r="L69" s="289" t="s">
        <v>494</v>
      </c>
      <c r="M69" s="246"/>
      <c r="N69" s="246"/>
      <c r="O69" s="246"/>
      <c r="P69" s="246"/>
      <c r="Q69" s="246"/>
      <c r="R69" s="246"/>
      <c r="S69" s="220" t="s">
        <v>513</v>
      </c>
      <c r="T69" s="220"/>
      <c r="U69" s="220"/>
      <c r="V69" s="220"/>
      <c r="W69" s="220"/>
      <c r="X69" s="220"/>
      <c r="Y69" s="220"/>
      <c r="Z69" s="220"/>
      <c r="AA69" s="290"/>
      <c r="AB69" s="511">
        <v>547230401</v>
      </c>
      <c r="AC69" s="512"/>
      <c r="AD69" s="512"/>
      <c r="AE69" s="512"/>
      <c r="AF69" s="512"/>
      <c r="AG69" s="512"/>
      <c r="AH69" s="512"/>
      <c r="AI69" s="513"/>
      <c r="AJ69" s="160"/>
      <c r="AK69" s="160"/>
      <c r="AL69" s="160"/>
      <c r="AM69" s="161"/>
      <c r="AN69" s="42">
        <v>2</v>
      </c>
      <c r="AO69" s="42"/>
      <c r="AP69" s="42"/>
      <c r="AQ69" s="42"/>
      <c r="AR69" s="292">
        <v>2</v>
      </c>
      <c r="AS69" s="292"/>
      <c r="AT69" s="292"/>
      <c r="AU69" s="292"/>
      <c r="AV69" s="292">
        <v>2</v>
      </c>
      <c r="AW69" s="292"/>
      <c r="AX69" s="292"/>
      <c r="AY69" s="292"/>
      <c r="AZ69" s="183">
        <f t="shared" si="3"/>
        <v>50250</v>
      </c>
      <c r="BA69" s="184"/>
      <c r="BB69" s="184"/>
      <c r="BC69" s="184"/>
      <c r="BD69" s="184"/>
      <c r="BE69" s="190"/>
      <c r="BF69" s="103">
        <v>50250</v>
      </c>
      <c r="BG69" s="103"/>
      <c r="BH69" s="103"/>
      <c r="BI69" s="103"/>
      <c r="BJ69" s="103"/>
      <c r="BK69" s="103"/>
      <c r="BL69" s="103">
        <v>50250</v>
      </c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83">
        <v>100500</v>
      </c>
      <c r="CE69" s="184"/>
      <c r="CF69" s="184"/>
      <c r="CG69" s="184"/>
      <c r="CH69" s="184"/>
      <c r="CI69" s="190"/>
      <c r="CJ69" s="183">
        <v>100500</v>
      </c>
      <c r="CK69" s="184"/>
      <c r="CL69" s="184"/>
      <c r="CM69" s="184"/>
      <c r="CN69" s="184"/>
      <c r="CO69" s="190"/>
      <c r="CP69" s="183">
        <v>100500</v>
      </c>
      <c r="CQ69" s="184"/>
      <c r="CR69" s="184"/>
      <c r="CS69" s="184"/>
      <c r="CT69" s="184"/>
      <c r="CU69" s="190"/>
    </row>
    <row r="70" spans="1:99" ht="15" customHeight="1" x14ac:dyDescent="0.2">
      <c r="A70" s="286" t="s">
        <v>585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8"/>
      <c r="L70" s="289" t="s">
        <v>494</v>
      </c>
      <c r="M70" s="246"/>
      <c r="N70" s="246"/>
      <c r="O70" s="246"/>
      <c r="P70" s="246"/>
      <c r="Q70" s="246"/>
      <c r="R70" s="246"/>
      <c r="S70" s="220" t="s">
        <v>513</v>
      </c>
      <c r="T70" s="220"/>
      <c r="U70" s="220"/>
      <c r="V70" s="220"/>
      <c r="W70" s="220"/>
      <c r="X70" s="220"/>
      <c r="Y70" s="220"/>
      <c r="Z70" s="220"/>
      <c r="AA70" s="290"/>
      <c r="AB70" s="517">
        <v>547230402</v>
      </c>
      <c r="AC70" s="518"/>
      <c r="AD70" s="518"/>
      <c r="AE70" s="518"/>
      <c r="AF70" s="518"/>
      <c r="AG70" s="518"/>
      <c r="AH70" s="518"/>
      <c r="AI70" s="519"/>
      <c r="AJ70" s="160"/>
      <c r="AK70" s="160"/>
      <c r="AL70" s="160"/>
      <c r="AM70" s="161"/>
      <c r="AN70" s="42">
        <v>4</v>
      </c>
      <c r="AO70" s="42"/>
      <c r="AP70" s="42"/>
      <c r="AQ70" s="42"/>
      <c r="AR70" s="292">
        <v>4</v>
      </c>
      <c r="AS70" s="292"/>
      <c r="AT70" s="292"/>
      <c r="AU70" s="292"/>
      <c r="AV70" s="292">
        <v>4</v>
      </c>
      <c r="AW70" s="292"/>
      <c r="AX70" s="292"/>
      <c r="AY70" s="292"/>
      <c r="AZ70" s="183">
        <f t="shared" si="3"/>
        <v>501000</v>
      </c>
      <c r="BA70" s="184"/>
      <c r="BB70" s="184"/>
      <c r="BC70" s="184"/>
      <c r="BD70" s="184"/>
      <c r="BE70" s="190"/>
      <c r="BF70" s="103">
        <v>501000</v>
      </c>
      <c r="BG70" s="103"/>
      <c r="BH70" s="103"/>
      <c r="BI70" s="103"/>
      <c r="BJ70" s="103"/>
      <c r="BK70" s="103"/>
      <c r="BL70" s="103">
        <v>501000</v>
      </c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83">
        <v>2004000</v>
      </c>
      <c r="CE70" s="184"/>
      <c r="CF70" s="184"/>
      <c r="CG70" s="184"/>
      <c r="CH70" s="184"/>
      <c r="CI70" s="190"/>
      <c r="CJ70" s="183">
        <v>2004000</v>
      </c>
      <c r="CK70" s="184"/>
      <c r="CL70" s="184"/>
      <c r="CM70" s="184"/>
      <c r="CN70" s="184"/>
      <c r="CO70" s="190"/>
      <c r="CP70" s="183">
        <v>2004000</v>
      </c>
      <c r="CQ70" s="184"/>
      <c r="CR70" s="184"/>
      <c r="CS70" s="184"/>
      <c r="CT70" s="184"/>
      <c r="CU70" s="190"/>
    </row>
    <row r="71" spans="1:99" ht="15" customHeight="1" x14ac:dyDescent="0.2">
      <c r="A71" s="286" t="s">
        <v>697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8"/>
      <c r="L71" s="289" t="s">
        <v>494</v>
      </c>
      <c r="M71" s="246"/>
      <c r="N71" s="246"/>
      <c r="O71" s="246"/>
      <c r="P71" s="246"/>
      <c r="Q71" s="246"/>
      <c r="R71" s="246"/>
      <c r="S71" s="220" t="s">
        <v>513</v>
      </c>
      <c r="T71" s="220"/>
      <c r="U71" s="220"/>
      <c r="V71" s="220"/>
      <c r="W71" s="220"/>
      <c r="X71" s="220"/>
      <c r="Y71" s="220"/>
      <c r="Z71" s="220"/>
      <c r="AA71" s="290"/>
      <c r="AB71" s="291">
        <v>547230402</v>
      </c>
      <c r="AC71" s="291"/>
      <c r="AD71" s="291"/>
      <c r="AE71" s="291"/>
      <c r="AF71" s="291"/>
      <c r="AG71" s="291"/>
      <c r="AH71" s="291"/>
      <c r="AI71" s="291"/>
      <c r="AJ71" s="160"/>
      <c r="AK71" s="160"/>
      <c r="AL71" s="160"/>
      <c r="AM71" s="161"/>
      <c r="AN71" s="42">
        <v>2</v>
      </c>
      <c r="AO71" s="42"/>
      <c r="AP71" s="42"/>
      <c r="AQ71" s="42"/>
      <c r="AR71" s="292">
        <v>2</v>
      </c>
      <c r="AS71" s="292"/>
      <c r="AT71" s="292"/>
      <c r="AU71" s="292"/>
      <c r="AV71" s="292">
        <v>2</v>
      </c>
      <c r="AW71" s="292"/>
      <c r="AX71" s="292"/>
      <c r="AY71" s="292"/>
      <c r="AZ71" s="183">
        <f>CD71/AN71</f>
        <v>522000</v>
      </c>
      <c r="BA71" s="184"/>
      <c r="BB71" s="184"/>
      <c r="BC71" s="184"/>
      <c r="BD71" s="184"/>
      <c r="BE71" s="190"/>
      <c r="BF71" s="103">
        <v>522000</v>
      </c>
      <c r="BG71" s="103"/>
      <c r="BH71" s="103"/>
      <c r="BI71" s="103"/>
      <c r="BJ71" s="103"/>
      <c r="BK71" s="103"/>
      <c r="BL71" s="103">
        <v>522000</v>
      </c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83">
        <v>1044000</v>
      </c>
      <c r="CE71" s="184"/>
      <c r="CF71" s="184"/>
      <c r="CG71" s="184"/>
      <c r="CH71" s="184"/>
      <c r="CI71" s="190"/>
      <c r="CJ71" s="183">
        <v>1044000</v>
      </c>
      <c r="CK71" s="184"/>
      <c r="CL71" s="184"/>
      <c r="CM71" s="184"/>
      <c r="CN71" s="184"/>
      <c r="CO71" s="190"/>
      <c r="CP71" s="183">
        <v>1044000</v>
      </c>
      <c r="CQ71" s="184"/>
      <c r="CR71" s="184"/>
      <c r="CS71" s="184"/>
      <c r="CT71" s="184"/>
      <c r="CU71" s="190"/>
    </row>
    <row r="72" spans="1:99" ht="15" customHeight="1" x14ac:dyDescent="0.2">
      <c r="A72" s="286" t="s">
        <v>521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8"/>
      <c r="L72" s="289" t="s">
        <v>494</v>
      </c>
      <c r="M72" s="246"/>
      <c r="N72" s="246"/>
      <c r="O72" s="246"/>
      <c r="P72" s="246"/>
      <c r="Q72" s="246"/>
      <c r="R72" s="246"/>
      <c r="S72" s="220" t="s">
        <v>513</v>
      </c>
      <c r="T72" s="220"/>
      <c r="U72" s="220"/>
      <c r="V72" s="220"/>
      <c r="W72" s="220"/>
      <c r="X72" s="220"/>
      <c r="Y72" s="220"/>
      <c r="Z72" s="220"/>
      <c r="AA72" s="290"/>
      <c r="AB72" s="291">
        <v>547230402</v>
      </c>
      <c r="AC72" s="291"/>
      <c r="AD72" s="291"/>
      <c r="AE72" s="291"/>
      <c r="AF72" s="291"/>
      <c r="AG72" s="291"/>
      <c r="AH72" s="291"/>
      <c r="AI72" s="291"/>
      <c r="AJ72" s="160"/>
      <c r="AK72" s="160"/>
      <c r="AL72" s="160"/>
      <c r="AM72" s="161"/>
      <c r="AN72" s="42">
        <v>2</v>
      </c>
      <c r="AO72" s="42"/>
      <c r="AP72" s="42"/>
      <c r="AQ72" s="42"/>
      <c r="AR72" s="292">
        <v>2</v>
      </c>
      <c r="AS72" s="292"/>
      <c r="AT72" s="292"/>
      <c r="AU72" s="292"/>
      <c r="AV72" s="292">
        <v>2</v>
      </c>
      <c r="AW72" s="292"/>
      <c r="AX72" s="292"/>
      <c r="AY72" s="292"/>
      <c r="AZ72" s="183">
        <f>CD72/AN72</f>
        <v>432000</v>
      </c>
      <c r="BA72" s="184"/>
      <c r="BB72" s="184"/>
      <c r="BC72" s="184"/>
      <c r="BD72" s="184"/>
      <c r="BE72" s="190"/>
      <c r="BF72" s="103">
        <v>432000</v>
      </c>
      <c r="BG72" s="103"/>
      <c r="BH72" s="103"/>
      <c r="BI72" s="103"/>
      <c r="BJ72" s="103"/>
      <c r="BK72" s="103"/>
      <c r="BL72" s="103">
        <v>432000</v>
      </c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83">
        <v>864000</v>
      </c>
      <c r="CE72" s="184"/>
      <c r="CF72" s="184"/>
      <c r="CG72" s="184"/>
      <c r="CH72" s="184"/>
      <c r="CI72" s="190"/>
      <c r="CJ72" s="183">
        <v>864000</v>
      </c>
      <c r="CK72" s="184"/>
      <c r="CL72" s="184"/>
      <c r="CM72" s="184"/>
      <c r="CN72" s="184"/>
      <c r="CO72" s="190"/>
      <c r="CP72" s="183">
        <v>864000</v>
      </c>
      <c r="CQ72" s="184"/>
      <c r="CR72" s="184"/>
      <c r="CS72" s="184"/>
      <c r="CT72" s="184"/>
      <c r="CU72" s="190"/>
    </row>
    <row r="73" spans="1:99" ht="15" customHeight="1" x14ac:dyDescent="0.2">
      <c r="A73" s="286" t="s">
        <v>522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8"/>
      <c r="L73" s="289" t="s">
        <v>494</v>
      </c>
      <c r="M73" s="246"/>
      <c r="N73" s="246"/>
      <c r="O73" s="246"/>
      <c r="P73" s="246"/>
      <c r="Q73" s="246"/>
      <c r="R73" s="246"/>
      <c r="S73" s="220" t="s">
        <v>513</v>
      </c>
      <c r="T73" s="220"/>
      <c r="U73" s="220"/>
      <c r="V73" s="220"/>
      <c r="W73" s="220"/>
      <c r="X73" s="220"/>
      <c r="Y73" s="220"/>
      <c r="Z73" s="220"/>
      <c r="AA73" s="290"/>
      <c r="AB73" s="291" t="s">
        <v>501</v>
      </c>
      <c r="AC73" s="291"/>
      <c r="AD73" s="291"/>
      <c r="AE73" s="291"/>
      <c r="AF73" s="291"/>
      <c r="AG73" s="291"/>
      <c r="AH73" s="291"/>
      <c r="AI73" s="291"/>
      <c r="AJ73" s="97" t="s">
        <v>569</v>
      </c>
      <c r="AK73" s="97"/>
      <c r="AL73" s="97"/>
      <c r="AM73" s="77"/>
      <c r="AN73" s="42">
        <v>65</v>
      </c>
      <c r="AO73" s="42"/>
      <c r="AP73" s="42"/>
      <c r="AQ73" s="42"/>
      <c r="AR73" s="292">
        <v>65</v>
      </c>
      <c r="AS73" s="292"/>
      <c r="AT73" s="292"/>
      <c r="AU73" s="292"/>
      <c r="AV73" s="292">
        <v>65</v>
      </c>
      <c r="AW73" s="292"/>
      <c r="AX73" s="292"/>
      <c r="AY73" s="292"/>
      <c r="AZ73" s="183">
        <f t="shared" si="3"/>
        <v>15384.615384615385</v>
      </c>
      <c r="BA73" s="184"/>
      <c r="BB73" s="184"/>
      <c r="BC73" s="184"/>
      <c r="BD73" s="184"/>
      <c r="BE73" s="190"/>
      <c r="BF73" s="103">
        <v>15384.62</v>
      </c>
      <c r="BG73" s="103"/>
      <c r="BH73" s="103"/>
      <c r="BI73" s="103"/>
      <c r="BJ73" s="103"/>
      <c r="BK73" s="103"/>
      <c r="BL73" s="103">
        <v>15384.62</v>
      </c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83">
        <v>1000000</v>
      </c>
      <c r="CE73" s="184"/>
      <c r="CF73" s="184"/>
      <c r="CG73" s="184"/>
      <c r="CH73" s="184"/>
      <c r="CI73" s="190"/>
      <c r="CJ73" s="183">
        <v>1000000</v>
      </c>
      <c r="CK73" s="184"/>
      <c r="CL73" s="184"/>
      <c r="CM73" s="184"/>
      <c r="CN73" s="184"/>
      <c r="CO73" s="190"/>
      <c r="CP73" s="183">
        <v>1000000</v>
      </c>
      <c r="CQ73" s="184"/>
      <c r="CR73" s="184"/>
      <c r="CS73" s="184"/>
      <c r="CT73" s="184"/>
      <c r="CU73" s="190"/>
    </row>
    <row r="74" spans="1:99" ht="15" customHeight="1" x14ac:dyDescent="0.2">
      <c r="A74" s="286" t="s">
        <v>523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8"/>
      <c r="L74" s="289" t="s">
        <v>494</v>
      </c>
      <c r="M74" s="246"/>
      <c r="N74" s="246"/>
      <c r="O74" s="246"/>
      <c r="P74" s="246"/>
      <c r="Q74" s="246"/>
      <c r="R74" s="246"/>
      <c r="S74" s="220" t="s">
        <v>513</v>
      </c>
      <c r="T74" s="220"/>
      <c r="U74" s="220"/>
      <c r="V74" s="220"/>
      <c r="W74" s="220"/>
      <c r="X74" s="220"/>
      <c r="Y74" s="220"/>
      <c r="Z74" s="220"/>
      <c r="AA74" s="290"/>
      <c r="AB74" s="291" t="s">
        <v>501</v>
      </c>
      <c r="AC74" s="291"/>
      <c r="AD74" s="291"/>
      <c r="AE74" s="291"/>
      <c r="AF74" s="291"/>
      <c r="AG74" s="291"/>
      <c r="AH74" s="291"/>
      <c r="AI74" s="291"/>
      <c r="AJ74" s="97" t="s">
        <v>57</v>
      </c>
      <c r="AK74" s="97"/>
      <c r="AL74" s="97"/>
      <c r="AM74" s="77"/>
      <c r="AN74" s="42">
        <v>1</v>
      </c>
      <c r="AO74" s="42"/>
      <c r="AP74" s="42"/>
      <c r="AQ74" s="42"/>
      <c r="AR74" s="292">
        <v>1</v>
      </c>
      <c r="AS74" s="292"/>
      <c r="AT74" s="292"/>
      <c r="AU74" s="292"/>
      <c r="AV74" s="292">
        <v>1</v>
      </c>
      <c r="AW74" s="292"/>
      <c r="AX74" s="292"/>
      <c r="AY74" s="292"/>
      <c r="AZ74" s="183">
        <f>CD74/AN74</f>
        <v>0</v>
      </c>
      <c r="BA74" s="184"/>
      <c r="BB74" s="184"/>
      <c r="BC74" s="184"/>
      <c r="BD74" s="184"/>
      <c r="BE74" s="190"/>
      <c r="BF74" s="103">
        <v>0</v>
      </c>
      <c r="BG74" s="103"/>
      <c r="BH74" s="103"/>
      <c r="BI74" s="103"/>
      <c r="BJ74" s="103"/>
      <c r="BK74" s="103"/>
      <c r="BL74" s="103">
        <v>0</v>
      </c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296"/>
      <c r="CE74" s="297"/>
      <c r="CF74" s="297"/>
      <c r="CG74" s="297"/>
      <c r="CH74" s="297"/>
      <c r="CI74" s="298"/>
      <c r="CJ74" s="296"/>
      <c r="CK74" s="297"/>
      <c r="CL74" s="297"/>
      <c r="CM74" s="297"/>
      <c r="CN74" s="297"/>
      <c r="CO74" s="298"/>
      <c r="CP74" s="296"/>
      <c r="CQ74" s="297"/>
      <c r="CR74" s="297"/>
      <c r="CS74" s="297"/>
      <c r="CT74" s="297"/>
      <c r="CU74" s="298"/>
    </row>
    <row r="75" spans="1:99" ht="15" customHeight="1" x14ac:dyDescent="0.2">
      <c r="A75" s="286" t="s">
        <v>601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8"/>
      <c r="L75" s="289" t="s">
        <v>494</v>
      </c>
      <c r="M75" s="246"/>
      <c r="N75" s="246"/>
      <c r="O75" s="246"/>
      <c r="P75" s="246"/>
      <c r="Q75" s="246"/>
      <c r="R75" s="246"/>
      <c r="S75" s="220" t="s">
        <v>513</v>
      </c>
      <c r="T75" s="220"/>
      <c r="U75" s="220"/>
      <c r="V75" s="220"/>
      <c r="W75" s="220"/>
      <c r="X75" s="220"/>
      <c r="Y75" s="220"/>
      <c r="Z75" s="220"/>
      <c r="AA75" s="290"/>
      <c r="AB75" s="291">
        <v>547230540</v>
      </c>
      <c r="AC75" s="291"/>
      <c r="AD75" s="291"/>
      <c r="AE75" s="291"/>
      <c r="AF75" s="291"/>
      <c r="AG75" s="291"/>
      <c r="AH75" s="291"/>
      <c r="AI75" s="291"/>
      <c r="AJ75" s="97"/>
      <c r="AK75" s="97"/>
      <c r="AL75" s="97"/>
      <c r="AM75" s="77"/>
      <c r="AN75" s="42">
        <v>1</v>
      </c>
      <c r="AO75" s="42"/>
      <c r="AP75" s="42"/>
      <c r="AQ75" s="42"/>
      <c r="AR75" s="292">
        <v>0</v>
      </c>
      <c r="AS75" s="292"/>
      <c r="AT75" s="292"/>
      <c r="AU75" s="292"/>
      <c r="AV75" s="292">
        <v>0</v>
      </c>
      <c r="AW75" s="292"/>
      <c r="AX75" s="292"/>
      <c r="AY75" s="292"/>
      <c r="AZ75" s="183">
        <f t="shared" si="3"/>
        <v>0</v>
      </c>
      <c r="BA75" s="184"/>
      <c r="BB75" s="184"/>
      <c r="BC75" s="184"/>
      <c r="BD75" s="184"/>
      <c r="BE75" s="190"/>
      <c r="BF75" s="103">
        <v>0</v>
      </c>
      <c r="BG75" s="103"/>
      <c r="BH75" s="103"/>
      <c r="BI75" s="103"/>
      <c r="BJ75" s="103"/>
      <c r="BK75" s="103"/>
      <c r="BL75" s="103">
        <v>0</v>
      </c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296"/>
      <c r="CE75" s="297"/>
      <c r="CF75" s="297"/>
      <c r="CG75" s="297"/>
      <c r="CH75" s="297"/>
      <c r="CI75" s="298"/>
      <c r="CJ75" s="296"/>
      <c r="CK75" s="297"/>
      <c r="CL75" s="297"/>
      <c r="CM75" s="297"/>
      <c r="CN75" s="297"/>
      <c r="CO75" s="298"/>
      <c r="CP75" s="296"/>
      <c r="CQ75" s="297"/>
      <c r="CR75" s="297"/>
      <c r="CS75" s="297"/>
      <c r="CT75" s="297"/>
      <c r="CU75" s="298"/>
    </row>
    <row r="76" spans="1:99" ht="15" customHeight="1" thickBot="1" x14ac:dyDescent="0.25">
      <c r="A76" s="286" t="s">
        <v>518</v>
      </c>
      <c r="B76" s="287"/>
      <c r="C76" s="287"/>
      <c r="D76" s="287"/>
      <c r="E76" s="287"/>
      <c r="F76" s="287"/>
      <c r="G76" s="287"/>
      <c r="H76" s="287"/>
      <c r="I76" s="287"/>
      <c r="J76" s="287"/>
      <c r="K76" s="288"/>
      <c r="L76" s="289" t="s">
        <v>494</v>
      </c>
      <c r="M76" s="246"/>
      <c r="N76" s="246"/>
      <c r="O76" s="246"/>
      <c r="P76" s="246"/>
      <c r="Q76" s="246"/>
      <c r="R76" s="246"/>
      <c r="S76" s="220" t="s">
        <v>513</v>
      </c>
      <c r="T76" s="220"/>
      <c r="U76" s="220"/>
      <c r="V76" s="220"/>
      <c r="W76" s="220"/>
      <c r="X76" s="220"/>
      <c r="Y76" s="220"/>
      <c r="Z76" s="220"/>
      <c r="AA76" s="290"/>
      <c r="AB76" s="291">
        <v>547230523</v>
      </c>
      <c r="AC76" s="291"/>
      <c r="AD76" s="291"/>
      <c r="AE76" s="291"/>
      <c r="AF76" s="291"/>
      <c r="AG76" s="291"/>
      <c r="AH76" s="291"/>
      <c r="AI76" s="291"/>
      <c r="AJ76" s="533"/>
      <c r="AK76" s="534"/>
      <c r="AL76" s="534"/>
      <c r="AM76" s="535"/>
      <c r="AN76" s="536">
        <v>1</v>
      </c>
      <c r="AO76" s="536"/>
      <c r="AP76" s="536"/>
      <c r="AQ76" s="536"/>
      <c r="AR76" s="528">
        <v>1</v>
      </c>
      <c r="AS76" s="528"/>
      <c r="AT76" s="528"/>
      <c r="AU76" s="528"/>
      <c r="AV76" s="528">
        <v>1</v>
      </c>
      <c r="AW76" s="528"/>
      <c r="AX76" s="528"/>
      <c r="AY76" s="528"/>
      <c r="AZ76" s="529">
        <f t="shared" si="3"/>
        <v>0</v>
      </c>
      <c r="BA76" s="530"/>
      <c r="BB76" s="530"/>
      <c r="BC76" s="530"/>
      <c r="BD76" s="530"/>
      <c r="BE76" s="531"/>
      <c r="BF76" s="532">
        <v>0</v>
      </c>
      <c r="BG76" s="532"/>
      <c r="BH76" s="532"/>
      <c r="BI76" s="532"/>
      <c r="BJ76" s="532"/>
      <c r="BK76" s="532"/>
      <c r="BL76" s="532">
        <v>0</v>
      </c>
      <c r="BM76" s="532"/>
      <c r="BN76" s="532"/>
      <c r="BO76" s="532"/>
      <c r="BP76" s="532"/>
      <c r="BQ76" s="532"/>
      <c r="BR76" s="532"/>
      <c r="BS76" s="532"/>
      <c r="BT76" s="532"/>
      <c r="BU76" s="532"/>
      <c r="BV76" s="532"/>
      <c r="BW76" s="532"/>
      <c r="BX76" s="532"/>
      <c r="BY76" s="532"/>
      <c r="BZ76" s="532"/>
      <c r="CA76" s="532"/>
      <c r="CB76" s="532"/>
      <c r="CC76" s="532"/>
      <c r="CD76" s="529"/>
      <c r="CE76" s="530"/>
      <c r="CF76" s="530"/>
      <c r="CG76" s="530"/>
      <c r="CH76" s="530"/>
      <c r="CI76" s="531"/>
      <c r="CJ76" s="529"/>
      <c r="CK76" s="530"/>
      <c r="CL76" s="530"/>
      <c r="CM76" s="530"/>
      <c r="CN76" s="530"/>
      <c r="CO76" s="531"/>
      <c r="CP76" s="529"/>
      <c r="CQ76" s="530"/>
      <c r="CR76" s="530"/>
      <c r="CS76" s="530"/>
      <c r="CT76" s="530"/>
      <c r="CU76" s="531"/>
    </row>
    <row r="77" spans="1:99" ht="15" customHeight="1" x14ac:dyDescent="0.2">
      <c r="A77" s="286"/>
      <c r="B77" s="287"/>
      <c r="C77" s="287"/>
      <c r="D77" s="287"/>
      <c r="E77" s="287"/>
      <c r="F77" s="287"/>
      <c r="G77" s="287"/>
      <c r="H77" s="287"/>
      <c r="I77" s="287"/>
      <c r="J77" s="287"/>
      <c r="K77" s="288"/>
      <c r="L77" s="520"/>
      <c r="M77" s="521"/>
      <c r="N77" s="521"/>
      <c r="O77" s="521"/>
      <c r="P77" s="521"/>
      <c r="Q77" s="521"/>
      <c r="R77" s="522"/>
      <c r="S77" s="523"/>
      <c r="T77" s="521"/>
      <c r="U77" s="521"/>
      <c r="V77" s="521"/>
      <c r="W77" s="521"/>
      <c r="X77" s="521"/>
      <c r="Y77" s="521"/>
      <c r="Z77" s="521"/>
      <c r="AA77" s="524"/>
      <c r="AB77" s="525" t="s">
        <v>681</v>
      </c>
      <c r="AC77" s="526"/>
      <c r="AD77" s="526"/>
      <c r="AE77" s="526"/>
      <c r="AF77" s="526"/>
      <c r="AG77" s="526"/>
      <c r="AH77" s="526"/>
      <c r="AI77" s="527"/>
      <c r="AJ77" s="97" t="s">
        <v>57</v>
      </c>
      <c r="AK77" s="97"/>
      <c r="AL77" s="97"/>
      <c r="AM77" s="77"/>
      <c r="AN77" s="537"/>
      <c r="AO77" s="538"/>
      <c r="AP77" s="538"/>
      <c r="AQ77" s="539"/>
      <c r="AR77" s="242"/>
      <c r="AS77" s="341"/>
      <c r="AT77" s="341"/>
      <c r="AU77" s="342"/>
      <c r="AV77" s="242"/>
      <c r="AW77" s="341"/>
      <c r="AX77" s="341"/>
      <c r="AY77" s="342"/>
      <c r="AZ77" s="242"/>
      <c r="BA77" s="341"/>
      <c r="BB77" s="341"/>
      <c r="BC77" s="341"/>
      <c r="BD77" s="341"/>
      <c r="BE77" s="342"/>
      <c r="BF77" s="242"/>
      <c r="BG77" s="341"/>
      <c r="BH77" s="341"/>
      <c r="BI77" s="341"/>
      <c r="BJ77" s="341"/>
      <c r="BK77" s="342"/>
      <c r="BL77" s="242"/>
      <c r="BM77" s="341"/>
      <c r="BN77" s="341"/>
      <c r="BO77" s="341"/>
      <c r="BP77" s="341"/>
      <c r="BQ77" s="342"/>
      <c r="BR77" s="242"/>
      <c r="BS77" s="341"/>
      <c r="BT77" s="341"/>
      <c r="BU77" s="342"/>
      <c r="BV77" s="242"/>
      <c r="BW77" s="341"/>
      <c r="BX77" s="341"/>
      <c r="BY77" s="342"/>
      <c r="BZ77" s="242"/>
      <c r="CA77" s="341"/>
      <c r="CB77" s="341"/>
      <c r="CC77" s="342"/>
      <c r="CD77" s="309">
        <f>CD54</f>
        <v>0</v>
      </c>
      <c r="CE77" s="310"/>
      <c r="CF77" s="310"/>
      <c r="CG77" s="310"/>
      <c r="CH77" s="310"/>
      <c r="CI77" s="311"/>
      <c r="CJ77" s="309">
        <f>CJ54</f>
        <v>0</v>
      </c>
      <c r="CK77" s="310"/>
      <c r="CL77" s="310"/>
      <c r="CM77" s="310"/>
      <c r="CN77" s="310"/>
      <c r="CO77" s="311"/>
      <c r="CP77" s="309">
        <f>CP54</f>
        <v>0</v>
      </c>
      <c r="CQ77" s="310"/>
      <c r="CR77" s="310"/>
      <c r="CS77" s="310"/>
      <c r="CT77" s="310"/>
      <c r="CU77" s="311"/>
    </row>
    <row r="78" spans="1:99" ht="15" customHeight="1" x14ac:dyDescent="0.2">
      <c r="A78" s="286"/>
      <c r="B78" s="287"/>
      <c r="C78" s="287"/>
      <c r="D78" s="287"/>
      <c r="E78" s="287"/>
      <c r="F78" s="287"/>
      <c r="G78" s="287"/>
      <c r="H78" s="287"/>
      <c r="I78" s="287"/>
      <c r="J78" s="287"/>
      <c r="K78" s="288"/>
      <c r="L78" s="360"/>
      <c r="M78" s="187"/>
      <c r="N78" s="187"/>
      <c r="O78" s="187"/>
      <c r="P78" s="187"/>
      <c r="Q78" s="187"/>
      <c r="R78" s="188"/>
      <c r="S78" s="230"/>
      <c r="T78" s="187"/>
      <c r="U78" s="187"/>
      <c r="V78" s="187"/>
      <c r="W78" s="187"/>
      <c r="X78" s="187"/>
      <c r="Y78" s="187"/>
      <c r="Z78" s="187"/>
      <c r="AA78" s="540"/>
      <c r="AB78" s="364">
        <v>547230401</v>
      </c>
      <c r="AC78" s="365"/>
      <c r="AD78" s="365"/>
      <c r="AE78" s="365"/>
      <c r="AF78" s="365"/>
      <c r="AG78" s="365"/>
      <c r="AH78" s="365"/>
      <c r="AI78" s="366"/>
      <c r="AJ78" s="367"/>
      <c r="AK78" s="160"/>
      <c r="AL78" s="160"/>
      <c r="AM78" s="161"/>
      <c r="AN78" s="208"/>
      <c r="AO78" s="299"/>
      <c r="AP78" s="299"/>
      <c r="AQ78" s="205"/>
      <c r="AR78" s="183"/>
      <c r="AS78" s="184"/>
      <c r="AT78" s="184"/>
      <c r="AU78" s="190"/>
      <c r="AV78" s="183"/>
      <c r="AW78" s="184"/>
      <c r="AX78" s="184"/>
      <c r="AY78" s="190"/>
      <c r="AZ78" s="183"/>
      <c r="BA78" s="184"/>
      <c r="BB78" s="184"/>
      <c r="BC78" s="184"/>
      <c r="BD78" s="184"/>
      <c r="BE78" s="190"/>
      <c r="BF78" s="183"/>
      <c r="BG78" s="184"/>
      <c r="BH78" s="184"/>
      <c r="BI78" s="184"/>
      <c r="BJ78" s="184"/>
      <c r="BK78" s="190"/>
      <c r="BL78" s="183"/>
      <c r="BM78" s="184"/>
      <c r="BN78" s="184"/>
      <c r="BO78" s="184"/>
      <c r="BP78" s="184"/>
      <c r="BQ78" s="190"/>
      <c r="BR78" s="183"/>
      <c r="BS78" s="184"/>
      <c r="BT78" s="184"/>
      <c r="BU78" s="190"/>
      <c r="BV78" s="183"/>
      <c r="BW78" s="184"/>
      <c r="BX78" s="184"/>
      <c r="BY78" s="190"/>
      <c r="BZ78" s="183"/>
      <c r="CA78" s="184"/>
      <c r="CB78" s="184"/>
      <c r="CC78" s="190"/>
      <c r="CD78" s="368">
        <f>SUM(CD55:CI69)</f>
        <v>1762428</v>
      </c>
      <c r="CE78" s="369"/>
      <c r="CF78" s="369"/>
      <c r="CG78" s="369"/>
      <c r="CH78" s="369"/>
      <c r="CI78" s="370"/>
      <c r="CJ78" s="368">
        <f>SUM(CJ55:CO69)</f>
        <v>1762428</v>
      </c>
      <c r="CK78" s="369"/>
      <c r="CL78" s="369"/>
      <c r="CM78" s="369"/>
      <c r="CN78" s="369"/>
      <c r="CO78" s="370"/>
      <c r="CP78" s="368">
        <f>SUM(CP55:CU69)</f>
        <v>1762428</v>
      </c>
      <c r="CQ78" s="369"/>
      <c r="CR78" s="369"/>
      <c r="CS78" s="369"/>
      <c r="CT78" s="369"/>
      <c r="CU78" s="370"/>
    </row>
    <row r="79" spans="1:99" ht="15" customHeight="1" x14ac:dyDescent="0.2">
      <c r="A79" s="286"/>
      <c r="B79" s="287"/>
      <c r="C79" s="287"/>
      <c r="D79" s="287"/>
      <c r="E79" s="287"/>
      <c r="F79" s="287"/>
      <c r="G79" s="287"/>
      <c r="H79" s="287"/>
      <c r="I79" s="287"/>
      <c r="J79" s="287"/>
      <c r="K79" s="288"/>
      <c r="L79" s="360"/>
      <c r="M79" s="187"/>
      <c r="N79" s="187"/>
      <c r="O79" s="187"/>
      <c r="P79" s="187"/>
      <c r="Q79" s="187"/>
      <c r="R79" s="188"/>
      <c r="S79" s="230"/>
      <c r="T79" s="187"/>
      <c r="U79" s="187"/>
      <c r="V79" s="187"/>
      <c r="W79" s="187"/>
      <c r="X79" s="187"/>
      <c r="Y79" s="187"/>
      <c r="Z79" s="187"/>
      <c r="AA79" s="540"/>
      <c r="AB79" s="364">
        <v>547230402</v>
      </c>
      <c r="AC79" s="365"/>
      <c r="AD79" s="365"/>
      <c r="AE79" s="365"/>
      <c r="AF79" s="365"/>
      <c r="AG79" s="365"/>
      <c r="AH79" s="365"/>
      <c r="AI79" s="366"/>
      <c r="AJ79" s="367"/>
      <c r="AK79" s="160"/>
      <c r="AL79" s="160"/>
      <c r="AM79" s="161"/>
      <c r="AN79" s="208"/>
      <c r="AO79" s="299"/>
      <c r="AP79" s="299"/>
      <c r="AQ79" s="205"/>
      <c r="AR79" s="183"/>
      <c r="AS79" s="184"/>
      <c r="AT79" s="184"/>
      <c r="AU79" s="190"/>
      <c r="AV79" s="183"/>
      <c r="AW79" s="184"/>
      <c r="AX79" s="184"/>
      <c r="AY79" s="190"/>
      <c r="AZ79" s="183"/>
      <c r="BA79" s="184"/>
      <c r="BB79" s="184"/>
      <c r="BC79" s="184"/>
      <c r="BD79" s="184"/>
      <c r="BE79" s="190"/>
      <c r="BF79" s="183"/>
      <c r="BG79" s="184"/>
      <c r="BH79" s="184"/>
      <c r="BI79" s="184"/>
      <c r="BJ79" s="184"/>
      <c r="BK79" s="190"/>
      <c r="BL79" s="183"/>
      <c r="BM79" s="184"/>
      <c r="BN79" s="184"/>
      <c r="BO79" s="184"/>
      <c r="BP79" s="184"/>
      <c r="BQ79" s="190"/>
      <c r="BR79" s="183"/>
      <c r="BS79" s="184"/>
      <c r="BT79" s="184"/>
      <c r="BU79" s="190"/>
      <c r="BV79" s="183"/>
      <c r="BW79" s="184"/>
      <c r="BX79" s="184"/>
      <c r="BY79" s="190"/>
      <c r="BZ79" s="183"/>
      <c r="CA79" s="184"/>
      <c r="CB79" s="184"/>
      <c r="CC79" s="190"/>
      <c r="CD79" s="368">
        <f>SUM(CD70:CI72)</f>
        <v>3912000</v>
      </c>
      <c r="CE79" s="369"/>
      <c r="CF79" s="369"/>
      <c r="CG79" s="369"/>
      <c r="CH79" s="369"/>
      <c r="CI79" s="370"/>
      <c r="CJ79" s="368">
        <f>SUM(CJ70:CO72)</f>
        <v>3912000</v>
      </c>
      <c r="CK79" s="369"/>
      <c r="CL79" s="369"/>
      <c r="CM79" s="369"/>
      <c r="CN79" s="369"/>
      <c r="CO79" s="370"/>
      <c r="CP79" s="368">
        <f>SUM(CP70:CU72)</f>
        <v>3912000</v>
      </c>
      <c r="CQ79" s="369"/>
      <c r="CR79" s="369"/>
      <c r="CS79" s="369"/>
      <c r="CT79" s="369"/>
      <c r="CU79" s="370"/>
    </row>
    <row r="80" spans="1:99" ht="15" customHeight="1" x14ac:dyDescent="0.2">
      <c r="A80" s="286"/>
      <c r="B80" s="287"/>
      <c r="C80" s="287"/>
      <c r="D80" s="287"/>
      <c r="E80" s="287"/>
      <c r="F80" s="287"/>
      <c r="G80" s="287"/>
      <c r="H80" s="287"/>
      <c r="I80" s="287"/>
      <c r="J80" s="287"/>
      <c r="K80" s="288"/>
      <c r="L80" s="360"/>
      <c r="M80" s="187"/>
      <c r="N80" s="187"/>
      <c r="O80" s="187"/>
      <c r="P80" s="187"/>
      <c r="Q80" s="187"/>
      <c r="R80" s="188"/>
      <c r="S80" s="361" t="s">
        <v>617</v>
      </c>
      <c r="T80" s="362"/>
      <c r="U80" s="362"/>
      <c r="V80" s="362"/>
      <c r="W80" s="362"/>
      <c r="X80" s="362"/>
      <c r="Y80" s="362"/>
      <c r="Z80" s="362"/>
      <c r="AA80" s="363"/>
      <c r="AB80" s="364" t="s">
        <v>501</v>
      </c>
      <c r="AC80" s="365"/>
      <c r="AD80" s="365"/>
      <c r="AE80" s="365"/>
      <c r="AF80" s="365"/>
      <c r="AG80" s="365"/>
      <c r="AH80" s="365"/>
      <c r="AI80" s="366"/>
      <c r="AJ80" s="367"/>
      <c r="AK80" s="160"/>
      <c r="AL80" s="160"/>
      <c r="AM80" s="161"/>
      <c r="AN80" s="208"/>
      <c r="AO80" s="299"/>
      <c r="AP80" s="299"/>
      <c r="AQ80" s="205"/>
      <c r="AR80" s="183"/>
      <c r="AS80" s="184"/>
      <c r="AT80" s="184"/>
      <c r="AU80" s="190"/>
      <c r="AV80" s="183"/>
      <c r="AW80" s="184"/>
      <c r="AX80" s="184"/>
      <c r="AY80" s="190"/>
      <c r="AZ80" s="183"/>
      <c r="BA80" s="184"/>
      <c r="BB80" s="184"/>
      <c r="BC80" s="184"/>
      <c r="BD80" s="184"/>
      <c r="BE80" s="190"/>
      <c r="BF80" s="183"/>
      <c r="BG80" s="184"/>
      <c r="BH80" s="184"/>
      <c r="BI80" s="184"/>
      <c r="BJ80" s="184"/>
      <c r="BK80" s="190"/>
      <c r="BL80" s="183"/>
      <c r="BM80" s="184"/>
      <c r="BN80" s="184"/>
      <c r="BO80" s="184"/>
      <c r="BP80" s="184"/>
      <c r="BQ80" s="190"/>
      <c r="BR80" s="183"/>
      <c r="BS80" s="184"/>
      <c r="BT80" s="184"/>
      <c r="BU80" s="190"/>
      <c r="BV80" s="183"/>
      <c r="BW80" s="184"/>
      <c r="BX80" s="184"/>
      <c r="BY80" s="190"/>
      <c r="BZ80" s="183"/>
      <c r="CA80" s="184"/>
      <c r="CB80" s="184"/>
      <c r="CC80" s="190"/>
      <c r="CD80" s="368">
        <f>CD73</f>
        <v>1000000</v>
      </c>
      <c r="CE80" s="369"/>
      <c r="CF80" s="369"/>
      <c r="CG80" s="369"/>
      <c r="CH80" s="369"/>
      <c r="CI80" s="370"/>
      <c r="CJ80" s="368">
        <f>CJ73+CJ74</f>
        <v>1000000</v>
      </c>
      <c r="CK80" s="369"/>
      <c r="CL80" s="369"/>
      <c r="CM80" s="369"/>
      <c r="CN80" s="369"/>
      <c r="CO80" s="370"/>
      <c r="CP80" s="368">
        <f>CP73+CP74</f>
        <v>1000000</v>
      </c>
      <c r="CQ80" s="369"/>
      <c r="CR80" s="369"/>
      <c r="CS80" s="369"/>
      <c r="CT80" s="369"/>
      <c r="CU80" s="370"/>
    </row>
    <row r="81" spans="1:99" ht="15" customHeight="1" x14ac:dyDescent="0.2">
      <c r="A81" s="286"/>
      <c r="B81" s="287"/>
      <c r="C81" s="287"/>
      <c r="D81" s="287"/>
      <c r="E81" s="287"/>
      <c r="F81" s="287"/>
      <c r="G81" s="287"/>
      <c r="H81" s="287"/>
      <c r="I81" s="287"/>
      <c r="J81" s="287"/>
      <c r="K81" s="288"/>
      <c r="L81" s="360"/>
      <c r="M81" s="187"/>
      <c r="N81" s="187"/>
      <c r="O81" s="187"/>
      <c r="P81" s="187"/>
      <c r="Q81" s="187"/>
      <c r="R81" s="188"/>
      <c r="S81" s="230"/>
      <c r="T81" s="187"/>
      <c r="U81" s="187"/>
      <c r="V81" s="187"/>
      <c r="W81" s="187"/>
      <c r="X81" s="187"/>
      <c r="Y81" s="187"/>
      <c r="Z81" s="187"/>
      <c r="AA81" s="540"/>
      <c r="AB81" s="364">
        <v>547230540</v>
      </c>
      <c r="AC81" s="365"/>
      <c r="AD81" s="365"/>
      <c r="AE81" s="365"/>
      <c r="AF81" s="365"/>
      <c r="AG81" s="365"/>
      <c r="AH81" s="365"/>
      <c r="AI81" s="366"/>
      <c r="AJ81" s="367"/>
      <c r="AK81" s="160"/>
      <c r="AL81" s="160"/>
      <c r="AM81" s="161"/>
      <c r="AN81" s="208"/>
      <c r="AO81" s="299"/>
      <c r="AP81" s="299"/>
      <c r="AQ81" s="205"/>
      <c r="AR81" s="183"/>
      <c r="AS81" s="184"/>
      <c r="AT81" s="184"/>
      <c r="AU81" s="190"/>
      <c r="AV81" s="183"/>
      <c r="AW81" s="184"/>
      <c r="AX81" s="184"/>
      <c r="AY81" s="190"/>
      <c r="AZ81" s="183"/>
      <c r="BA81" s="184"/>
      <c r="BB81" s="184"/>
      <c r="BC81" s="184"/>
      <c r="BD81" s="184"/>
      <c r="BE81" s="190"/>
      <c r="BF81" s="183"/>
      <c r="BG81" s="184"/>
      <c r="BH81" s="184"/>
      <c r="BI81" s="184"/>
      <c r="BJ81" s="184"/>
      <c r="BK81" s="190"/>
      <c r="BL81" s="183"/>
      <c r="BM81" s="184"/>
      <c r="BN81" s="184"/>
      <c r="BO81" s="184"/>
      <c r="BP81" s="184"/>
      <c r="BQ81" s="190"/>
      <c r="BR81" s="183"/>
      <c r="BS81" s="184"/>
      <c r="BT81" s="184"/>
      <c r="BU81" s="190"/>
      <c r="BV81" s="183"/>
      <c r="BW81" s="184"/>
      <c r="BX81" s="184"/>
      <c r="BY81" s="190"/>
      <c r="BZ81" s="183"/>
      <c r="CA81" s="184"/>
      <c r="CB81" s="184"/>
      <c r="CC81" s="190"/>
      <c r="CD81" s="368">
        <f>CD75</f>
        <v>0</v>
      </c>
      <c r="CE81" s="369"/>
      <c r="CF81" s="369"/>
      <c r="CG81" s="369"/>
      <c r="CH81" s="369"/>
      <c r="CI81" s="370"/>
      <c r="CJ81" s="368">
        <f>CJ75</f>
        <v>0</v>
      </c>
      <c r="CK81" s="369"/>
      <c r="CL81" s="369"/>
      <c r="CM81" s="369"/>
      <c r="CN81" s="369"/>
      <c r="CO81" s="370"/>
      <c r="CP81" s="368">
        <f>CP75</f>
        <v>0</v>
      </c>
      <c r="CQ81" s="369"/>
      <c r="CR81" s="369"/>
      <c r="CS81" s="369"/>
      <c r="CT81" s="369"/>
      <c r="CU81" s="370"/>
    </row>
    <row r="82" spans="1:99" ht="15" customHeight="1" thickBot="1" x14ac:dyDescent="0.25">
      <c r="A82" s="286"/>
      <c r="B82" s="287"/>
      <c r="C82" s="287"/>
      <c r="D82" s="287"/>
      <c r="E82" s="287"/>
      <c r="F82" s="287"/>
      <c r="G82" s="287"/>
      <c r="H82" s="287"/>
      <c r="I82" s="287"/>
      <c r="J82" s="287"/>
      <c r="K82" s="288"/>
      <c r="L82" s="479"/>
      <c r="M82" s="357"/>
      <c r="N82" s="357"/>
      <c r="O82" s="357"/>
      <c r="P82" s="357"/>
      <c r="Q82" s="357"/>
      <c r="R82" s="358"/>
      <c r="S82" s="541" t="s">
        <v>618</v>
      </c>
      <c r="T82" s="542"/>
      <c r="U82" s="542"/>
      <c r="V82" s="542"/>
      <c r="W82" s="542"/>
      <c r="X82" s="542"/>
      <c r="Y82" s="542"/>
      <c r="Z82" s="542"/>
      <c r="AA82" s="543"/>
      <c r="AB82" s="481" t="s">
        <v>501</v>
      </c>
      <c r="AC82" s="482"/>
      <c r="AD82" s="482"/>
      <c r="AE82" s="482"/>
      <c r="AF82" s="482"/>
      <c r="AG82" s="482"/>
      <c r="AH82" s="482"/>
      <c r="AI82" s="483"/>
      <c r="AJ82" s="367"/>
      <c r="AK82" s="160"/>
      <c r="AL82" s="160"/>
      <c r="AM82" s="161"/>
      <c r="AN82" s="208"/>
      <c r="AO82" s="299"/>
      <c r="AP82" s="299"/>
      <c r="AQ82" s="205"/>
      <c r="AR82" s="183"/>
      <c r="AS82" s="184"/>
      <c r="AT82" s="184"/>
      <c r="AU82" s="190"/>
      <c r="AV82" s="183"/>
      <c r="AW82" s="184"/>
      <c r="AX82" s="184"/>
      <c r="AY82" s="190"/>
      <c r="AZ82" s="183"/>
      <c r="BA82" s="184"/>
      <c r="BB82" s="184"/>
      <c r="BC82" s="184"/>
      <c r="BD82" s="184"/>
      <c r="BE82" s="190"/>
      <c r="BF82" s="183"/>
      <c r="BG82" s="184"/>
      <c r="BH82" s="184"/>
      <c r="BI82" s="184"/>
      <c r="BJ82" s="184"/>
      <c r="BK82" s="190"/>
      <c r="BL82" s="183"/>
      <c r="BM82" s="184"/>
      <c r="BN82" s="184"/>
      <c r="BO82" s="184"/>
      <c r="BP82" s="184"/>
      <c r="BQ82" s="190"/>
      <c r="BR82" s="183"/>
      <c r="BS82" s="184"/>
      <c r="BT82" s="184"/>
      <c r="BU82" s="190"/>
      <c r="BV82" s="183"/>
      <c r="BW82" s="184"/>
      <c r="BX82" s="184"/>
      <c r="BY82" s="190"/>
      <c r="BZ82" s="183"/>
      <c r="CA82" s="184"/>
      <c r="CB82" s="184"/>
      <c r="CC82" s="190"/>
      <c r="CD82" s="316">
        <f>CD74</f>
        <v>0</v>
      </c>
      <c r="CE82" s="317"/>
      <c r="CF82" s="317"/>
      <c r="CG82" s="317"/>
      <c r="CH82" s="317"/>
      <c r="CI82" s="318"/>
      <c r="CJ82" s="316">
        <f>CJ76</f>
        <v>0</v>
      </c>
      <c r="CK82" s="317"/>
      <c r="CL82" s="317"/>
      <c r="CM82" s="317"/>
      <c r="CN82" s="317"/>
      <c r="CO82" s="318"/>
      <c r="CP82" s="316">
        <f>CP76</f>
        <v>0</v>
      </c>
      <c r="CQ82" s="317"/>
      <c r="CR82" s="317"/>
      <c r="CS82" s="317"/>
      <c r="CT82" s="317"/>
      <c r="CU82" s="318"/>
    </row>
    <row r="83" spans="1:99" s="24" customFormat="1" ht="15" customHeight="1" thickBot="1" x14ac:dyDescent="0.25">
      <c r="A83" s="335"/>
      <c r="B83" s="336"/>
      <c r="C83" s="336"/>
      <c r="D83" s="336"/>
      <c r="E83" s="336"/>
      <c r="F83" s="336"/>
      <c r="G83" s="336"/>
      <c r="H83" s="336"/>
      <c r="I83" s="336"/>
      <c r="J83" s="336"/>
      <c r="K83" s="337"/>
      <c r="L83" s="303" t="s">
        <v>524</v>
      </c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5"/>
      <c r="AJ83" s="322"/>
      <c r="AK83" s="323"/>
      <c r="AL83" s="323"/>
      <c r="AM83" s="324"/>
      <c r="AN83" s="545"/>
      <c r="AO83" s="546"/>
      <c r="AP83" s="546"/>
      <c r="AQ83" s="547"/>
      <c r="AR83" s="329"/>
      <c r="AS83" s="330"/>
      <c r="AT83" s="330"/>
      <c r="AU83" s="331"/>
      <c r="AV83" s="329"/>
      <c r="AW83" s="330"/>
      <c r="AX83" s="330"/>
      <c r="AY83" s="331"/>
      <c r="AZ83" s="329"/>
      <c r="BA83" s="330"/>
      <c r="BB83" s="330"/>
      <c r="BC83" s="330"/>
      <c r="BD83" s="330"/>
      <c r="BE83" s="331"/>
      <c r="BF83" s="329"/>
      <c r="BG83" s="330"/>
      <c r="BH83" s="330"/>
      <c r="BI83" s="330"/>
      <c r="BJ83" s="330"/>
      <c r="BK83" s="331"/>
      <c r="BL83" s="329"/>
      <c r="BM83" s="330"/>
      <c r="BN83" s="330"/>
      <c r="BO83" s="330"/>
      <c r="BP83" s="330"/>
      <c r="BQ83" s="331"/>
      <c r="BR83" s="329"/>
      <c r="BS83" s="330"/>
      <c r="BT83" s="330"/>
      <c r="BU83" s="331"/>
      <c r="BV83" s="329"/>
      <c r="BW83" s="330"/>
      <c r="BX83" s="330"/>
      <c r="BY83" s="331"/>
      <c r="BZ83" s="329"/>
      <c r="CA83" s="330"/>
      <c r="CB83" s="330"/>
      <c r="CC83" s="330"/>
      <c r="CD83" s="300">
        <f>SUM(CD77:CI82)</f>
        <v>6674428</v>
      </c>
      <c r="CE83" s="301"/>
      <c r="CF83" s="301"/>
      <c r="CG83" s="301"/>
      <c r="CH83" s="301"/>
      <c r="CI83" s="347"/>
      <c r="CJ83" s="300">
        <f>SUM(CJ77:CJ82)</f>
        <v>6674428</v>
      </c>
      <c r="CK83" s="301"/>
      <c r="CL83" s="301"/>
      <c r="CM83" s="301"/>
      <c r="CN83" s="301"/>
      <c r="CO83" s="347"/>
      <c r="CP83" s="300">
        <f>SUM(CP77:CP82)</f>
        <v>6674428</v>
      </c>
      <c r="CQ83" s="301"/>
      <c r="CR83" s="301"/>
      <c r="CS83" s="301"/>
      <c r="CT83" s="301"/>
      <c r="CU83" s="347"/>
    </row>
    <row r="84" spans="1:99" ht="15" customHeight="1" x14ac:dyDescent="0.2">
      <c r="A84" s="286" t="s">
        <v>525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8"/>
      <c r="L84" s="289" t="s">
        <v>494</v>
      </c>
      <c r="M84" s="246"/>
      <c r="N84" s="246"/>
      <c r="O84" s="246"/>
      <c r="P84" s="246"/>
      <c r="Q84" s="246"/>
      <c r="R84" s="246"/>
      <c r="S84" s="523"/>
      <c r="T84" s="521"/>
      <c r="U84" s="521"/>
      <c r="V84" s="521"/>
      <c r="W84" s="521"/>
      <c r="X84" s="521"/>
      <c r="Y84" s="521"/>
      <c r="Z84" s="521"/>
      <c r="AA84" s="524"/>
      <c r="AB84" s="525" t="s">
        <v>501</v>
      </c>
      <c r="AC84" s="526"/>
      <c r="AD84" s="526"/>
      <c r="AE84" s="526"/>
      <c r="AF84" s="526"/>
      <c r="AG84" s="526"/>
      <c r="AH84" s="526"/>
      <c r="AI84" s="544"/>
      <c r="AJ84" s="189" t="s">
        <v>57</v>
      </c>
      <c r="AK84" s="97"/>
      <c r="AL84" s="97"/>
      <c r="AM84" s="77"/>
      <c r="AN84" s="208">
        <v>1</v>
      </c>
      <c r="AO84" s="299"/>
      <c r="AP84" s="299"/>
      <c r="AQ84" s="205"/>
      <c r="AR84" s="208">
        <v>1</v>
      </c>
      <c r="AS84" s="299"/>
      <c r="AT84" s="299"/>
      <c r="AU84" s="205"/>
      <c r="AV84" s="208">
        <v>1</v>
      </c>
      <c r="AW84" s="299"/>
      <c r="AX84" s="299"/>
      <c r="AY84" s="205"/>
      <c r="AZ84" s="183">
        <f>CD84/AN84</f>
        <v>539404.6</v>
      </c>
      <c r="BA84" s="184"/>
      <c r="BB84" s="184"/>
      <c r="BC84" s="184"/>
      <c r="BD84" s="184"/>
      <c r="BE84" s="190"/>
      <c r="BF84" s="183">
        <v>539404.6</v>
      </c>
      <c r="BG84" s="184"/>
      <c r="BH84" s="184"/>
      <c r="BI84" s="184"/>
      <c r="BJ84" s="184"/>
      <c r="BK84" s="190"/>
      <c r="BL84" s="183">
        <v>539404.6</v>
      </c>
      <c r="BM84" s="184"/>
      <c r="BN84" s="184"/>
      <c r="BO84" s="184"/>
      <c r="BP84" s="184"/>
      <c r="BQ84" s="190"/>
      <c r="BR84" s="183"/>
      <c r="BS84" s="184"/>
      <c r="BT84" s="184"/>
      <c r="BU84" s="190"/>
      <c r="BV84" s="183"/>
      <c r="BW84" s="184"/>
      <c r="BX84" s="184"/>
      <c r="BY84" s="190"/>
      <c r="BZ84" s="183"/>
      <c r="CA84" s="184"/>
      <c r="CB84" s="184"/>
      <c r="CC84" s="190"/>
      <c r="CD84" s="242">
        <v>539404.6</v>
      </c>
      <c r="CE84" s="341"/>
      <c r="CF84" s="341"/>
      <c r="CG84" s="341"/>
      <c r="CH84" s="341"/>
      <c r="CI84" s="342"/>
      <c r="CJ84" s="242">
        <v>539404.6</v>
      </c>
      <c r="CK84" s="341"/>
      <c r="CL84" s="341"/>
      <c r="CM84" s="341"/>
      <c r="CN84" s="341"/>
      <c r="CO84" s="342"/>
      <c r="CP84" s="242">
        <v>539404.6</v>
      </c>
      <c r="CQ84" s="341"/>
      <c r="CR84" s="341"/>
      <c r="CS84" s="341"/>
      <c r="CT84" s="341"/>
      <c r="CU84" s="342"/>
    </row>
    <row r="85" spans="1:99" ht="15" customHeight="1" x14ac:dyDescent="0.2">
      <c r="A85" s="286" t="s">
        <v>526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8"/>
      <c r="L85" s="289" t="s">
        <v>494</v>
      </c>
      <c r="M85" s="246"/>
      <c r="N85" s="246"/>
      <c r="O85" s="246"/>
      <c r="P85" s="246"/>
      <c r="Q85" s="246"/>
      <c r="R85" s="246"/>
      <c r="S85" s="230"/>
      <c r="T85" s="187"/>
      <c r="U85" s="187"/>
      <c r="V85" s="187"/>
      <c r="W85" s="187"/>
      <c r="X85" s="187"/>
      <c r="Y85" s="187"/>
      <c r="Z85" s="187"/>
      <c r="AA85" s="540"/>
      <c r="AB85" s="364" t="s">
        <v>501</v>
      </c>
      <c r="AC85" s="365"/>
      <c r="AD85" s="365"/>
      <c r="AE85" s="365"/>
      <c r="AF85" s="365"/>
      <c r="AG85" s="365"/>
      <c r="AH85" s="365"/>
      <c r="AI85" s="366"/>
      <c r="AJ85" s="189" t="s">
        <v>569</v>
      </c>
      <c r="AK85" s="97"/>
      <c r="AL85" s="97"/>
      <c r="AM85" s="77"/>
      <c r="AN85" s="208">
        <v>46</v>
      </c>
      <c r="AO85" s="299"/>
      <c r="AP85" s="299"/>
      <c r="AQ85" s="205"/>
      <c r="AR85" s="208">
        <v>46</v>
      </c>
      <c r="AS85" s="299"/>
      <c r="AT85" s="299"/>
      <c r="AU85" s="205"/>
      <c r="AV85" s="208">
        <v>46</v>
      </c>
      <c r="AW85" s="299"/>
      <c r="AX85" s="299"/>
      <c r="AY85" s="205"/>
      <c r="AZ85" s="183">
        <f>CD85/AN85</f>
        <v>8695.652173913044</v>
      </c>
      <c r="BA85" s="184"/>
      <c r="BB85" s="184"/>
      <c r="BC85" s="184"/>
      <c r="BD85" s="184"/>
      <c r="BE85" s="190"/>
      <c r="BF85" s="183">
        <v>8695.65</v>
      </c>
      <c r="BG85" s="184"/>
      <c r="BH85" s="184"/>
      <c r="BI85" s="184"/>
      <c r="BJ85" s="184"/>
      <c r="BK85" s="190"/>
      <c r="BL85" s="183">
        <v>8695.65</v>
      </c>
      <c r="BM85" s="184"/>
      <c r="BN85" s="184"/>
      <c r="BO85" s="184"/>
      <c r="BP85" s="184"/>
      <c r="BQ85" s="190"/>
      <c r="BR85" s="183"/>
      <c r="BS85" s="184"/>
      <c r="BT85" s="184"/>
      <c r="BU85" s="190"/>
      <c r="BV85" s="183"/>
      <c r="BW85" s="184"/>
      <c r="BX85" s="184"/>
      <c r="BY85" s="190"/>
      <c r="BZ85" s="183"/>
      <c r="CA85" s="184"/>
      <c r="CB85" s="184"/>
      <c r="CC85" s="190"/>
      <c r="CD85" s="183">
        <v>400000</v>
      </c>
      <c r="CE85" s="184"/>
      <c r="CF85" s="184"/>
      <c r="CG85" s="184"/>
      <c r="CH85" s="184"/>
      <c r="CI85" s="190"/>
      <c r="CJ85" s="183">
        <v>400000</v>
      </c>
      <c r="CK85" s="184"/>
      <c r="CL85" s="184"/>
      <c r="CM85" s="184"/>
      <c r="CN85" s="184"/>
      <c r="CO85" s="190"/>
      <c r="CP85" s="183">
        <v>400000</v>
      </c>
      <c r="CQ85" s="184"/>
      <c r="CR85" s="184"/>
      <c r="CS85" s="184"/>
      <c r="CT85" s="184"/>
      <c r="CU85" s="190"/>
    </row>
    <row r="86" spans="1:99" ht="15" customHeight="1" x14ac:dyDescent="0.2">
      <c r="A86" s="286" t="s">
        <v>605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8"/>
      <c r="L86" s="289" t="s">
        <v>494</v>
      </c>
      <c r="M86" s="246"/>
      <c r="N86" s="246"/>
      <c r="O86" s="246"/>
      <c r="P86" s="246"/>
      <c r="Q86" s="246"/>
      <c r="R86" s="246"/>
      <c r="S86" s="220"/>
      <c r="T86" s="220"/>
      <c r="U86" s="220"/>
      <c r="V86" s="220"/>
      <c r="W86" s="220"/>
      <c r="X86" s="220"/>
      <c r="Y86" s="220"/>
      <c r="Z86" s="220"/>
      <c r="AA86" s="290"/>
      <c r="AB86" s="293" t="s">
        <v>501</v>
      </c>
      <c r="AC86" s="294"/>
      <c r="AD86" s="294"/>
      <c r="AE86" s="294"/>
      <c r="AF86" s="294"/>
      <c r="AG86" s="294"/>
      <c r="AH86" s="294"/>
      <c r="AI86" s="295"/>
      <c r="AJ86" s="189" t="s">
        <v>606</v>
      </c>
      <c r="AK86" s="97"/>
      <c r="AL86" s="97"/>
      <c r="AM86" s="77"/>
      <c r="AN86" s="42">
        <v>1</v>
      </c>
      <c r="AO86" s="42"/>
      <c r="AP86" s="42"/>
      <c r="AQ86" s="42"/>
      <c r="AR86" s="208">
        <v>1</v>
      </c>
      <c r="AS86" s="299"/>
      <c r="AT86" s="299"/>
      <c r="AU86" s="205"/>
      <c r="AV86" s="208">
        <v>1</v>
      </c>
      <c r="AW86" s="299"/>
      <c r="AX86" s="299"/>
      <c r="AY86" s="205"/>
      <c r="AZ86" s="183">
        <f t="shared" ref="AZ86:AZ112" si="5">CD86/AN86</f>
        <v>0</v>
      </c>
      <c r="BA86" s="184"/>
      <c r="BB86" s="184"/>
      <c r="BC86" s="184"/>
      <c r="BD86" s="184"/>
      <c r="BE86" s="190"/>
      <c r="BF86" s="103">
        <v>0</v>
      </c>
      <c r="BG86" s="103"/>
      <c r="BH86" s="103"/>
      <c r="BI86" s="103"/>
      <c r="BJ86" s="103"/>
      <c r="BK86" s="103"/>
      <c r="BL86" s="103">
        <v>0</v>
      </c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296"/>
      <c r="CE86" s="297"/>
      <c r="CF86" s="297"/>
      <c r="CG86" s="297"/>
      <c r="CH86" s="297"/>
      <c r="CI86" s="298"/>
      <c r="CJ86" s="296"/>
      <c r="CK86" s="297"/>
      <c r="CL86" s="297"/>
      <c r="CM86" s="297"/>
      <c r="CN86" s="297"/>
      <c r="CO86" s="298"/>
      <c r="CP86" s="296"/>
      <c r="CQ86" s="297"/>
      <c r="CR86" s="297"/>
      <c r="CS86" s="297"/>
      <c r="CT86" s="297"/>
      <c r="CU86" s="298"/>
    </row>
    <row r="87" spans="1:99" ht="15" customHeight="1" x14ac:dyDescent="0.2">
      <c r="A87" s="286" t="s">
        <v>638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8"/>
      <c r="L87" s="289" t="s">
        <v>494</v>
      </c>
      <c r="M87" s="246"/>
      <c r="N87" s="246"/>
      <c r="O87" s="246"/>
      <c r="P87" s="246"/>
      <c r="Q87" s="246"/>
      <c r="R87" s="246"/>
      <c r="S87" s="220"/>
      <c r="T87" s="220"/>
      <c r="U87" s="220"/>
      <c r="V87" s="220"/>
      <c r="W87" s="220"/>
      <c r="X87" s="220"/>
      <c r="Y87" s="220"/>
      <c r="Z87" s="220"/>
      <c r="AA87" s="290"/>
      <c r="AB87" s="293" t="s">
        <v>501</v>
      </c>
      <c r="AC87" s="294"/>
      <c r="AD87" s="294"/>
      <c r="AE87" s="294"/>
      <c r="AF87" s="294"/>
      <c r="AG87" s="294"/>
      <c r="AH87" s="294"/>
      <c r="AI87" s="295"/>
      <c r="AJ87" s="189" t="s">
        <v>606</v>
      </c>
      <c r="AK87" s="97"/>
      <c r="AL87" s="97"/>
      <c r="AM87" s="77"/>
      <c r="AN87" s="42">
        <v>1</v>
      </c>
      <c r="AO87" s="42"/>
      <c r="AP87" s="42"/>
      <c r="AQ87" s="42"/>
      <c r="AR87" s="208">
        <v>0</v>
      </c>
      <c r="AS87" s="299"/>
      <c r="AT87" s="299"/>
      <c r="AU87" s="205"/>
      <c r="AV87" s="208">
        <v>0</v>
      </c>
      <c r="AW87" s="299"/>
      <c r="AX87" s="299"/>
      <c r="AY87" s="205"/>
      <c r="AZ87" s="183">
        <f>CD87/AN87</f>
        <v>0</v>
      </c>
      <c r="BA87" s="184"/>
      <c r="BB87" s="184"/>
      <c r="BC87" s="184"/>
      <c r="BD87" s="184"/>
      <c r="BE87" s="190"/>
      <c r="BF87" s="103">
        <v>0</v>
      </c>
      <c r="BG87" s="103"/>
      <c r="BH87" s="103"/>
      <c r="BI87" s="103"/>
      <c r="BJ87" s="103"/>
      <c r="BK87" s="103"/>
      <c r="BL87" s="103">
        <v>0</v>
      </c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296"/>
      <c r="CE87" s="297"/>
      <c r="CF87" s="297"/>
      <c r="CG87" s="297"/>
      <c r="CH87" s="297"/>
      <c r="CI87" s="298"/>
      <c r="CJ87" s="296"/>
      <c r="CK87" s="297"/>
      <c r="CL87" s="297"/>
      <c r="CM87" s="297"/>
      <c r="CN87" s="297"/>
      <c r="CO87" s="298"/>
      <c r="CP87" s="296"/>
      <c r="CQ87" s="297"/>
      <c r="CR87" s="297"/>
      <c r="CS87" s="297"/>
      <c r="CT87" s="297"/>
      <c r="CU87" s="298"/>
    </row>
    <row r="88" spans="1:99" ht="15" customHeight="1" x14ac:dyDescent="0.2">
      <c r="A88" s="286" t="s">
        <v>525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8"/>
      <c r="L88" s="289" t="s">
        <v>494</v>
      </c>
      <c r="M88" s="246"/>
      <c r="N88" s="246"/>
      <c r="O88" s="246"/>
      <c r="P88" s="246"/>
      <c r="Q88" s="246"/>
      <c r="R88" s="246"/>
      <c r="S88" s="220"/>
      <c r="T88" s="220"/>
      <c r="U88" s="220"/>
      <c r="V88" s="220"/>
      <c r="W88" s="220"/>
      <c r="X88" s="220"/>
      <c r="Y88" s="220"/>
      <c r="Z88" s="220"/>
      <c r="AA88" s="290"/>
      <c r="AB88" s="364" t="s">
        <v>681</v>
      </c>
      <c r="AC88" s="365"/>
      <c r="AD88" s="365"/>
      <c r="AE88" s="365"/>
      <c r="AF88" s="365"/>
      <c r="AG88" s="365"/>
      <c r="AH88" s="365"/>
      <c r="AI88" s="366"/>
      <c r="AJ88" s="189" t="s">
        <v>57</v>
      </c>
      <c r="AK88" s="97"/>
      <c r="AL88" s="97"/>
      <c r="AM88" s="77"/>
      <c r="AN88" s="42">
        <v>1</v>
      </c>
      <c r="AO88" s="42"/>
      <c r="AP88" s="42"/>
      <c r="AQ88" s="42"/>
      <c r="AR88" s="208">
        <v>1</v>
      </c>
      <c r="AS88" s="299"/>
      <c r="AT88" s="299"/>
      <c r="AU88" s="205"/>
      <c r="AV88" s="208">
        <v>1</v>
      </c>
      <c r="AW88" s="299"/>
      <c r="AX88" s="299"/>
      <c r="AY88" s="205"/>
      <c r="AZ88" s="183">
        <f t="shared" si="5"/>
        <v>471606.94</v>
      </c>
      <c r="BA88" s="184"/>
      <c r="BB88" s="184"/>
      <c r="BC88" s="184"/>
      <c r="BD88" s="184"/>
      <c r="BE88" s="190"/>
      <c r="BF88" s="103">
        <v>52320</v>
      </c>
      <c r="BG88" s="103"/>
      <c r="BH88" s="103"/>
      <c r="BI88" s="103"/>
      <c r="BJ88" s="103"/>
      <c r="BK88" s="103"/>
      <c r="BL88" s="103">
        <v>52320</v>
      </c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83">
        <v>471606.94</v>
      </c>
      <c r="CE88" s="184"/>
      <c r="CF88" s="184"/>
      <c r="CG88" s="184"/>
      <c r="CH88" s="184"/>
      <c r="CI88" s="190"/>
      <c r="CJ88" s="183">
        <v>471606.94</v>
      </c>
      <c r="CK88" s="184"/>
      <c r="CL88" s="184"/>
      <c r="CM88" s="184"/>
      <c r="CN88" s="184"/>
      <c r="CO88" s="190"/>
      <c r="CP88" s="183">
        <v>471606.94</v>
      </c>
      <c r="CQ88" s="184"/>
      <c r="CR88" s="184"/>
      <c r="CS88" s="184"/>
      <c r="CT88" s="184"/>
      <c r="CU88" s="190"/>
    </row>
    <row r="89" spans="1:99" ht="15" customHeight="1" x14ac:dyDescent="0.2">
      <c r="A89" s="286" t="s">
        <v>528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8"/>
      <c r="L89" s="289" t="s">
        <v>494</v>
      </c>
      <c r="M89" s="246"/>
      <c r="N89" s="246"/>
      <c r="O89" s="246"/>
      <c r="P89" s="246"/>
      <c r="Q89" s="246"/>
      <c r="R89" s="246"/>
      <c r="S89" s="220"/>
      <c r="T89" s="220"/>
      <c r="U89" s="220"/>
      <c r="V89" s="220"/>
      <c r="W89" s="220"/>
      <c r="X89" s="220"/>
      <c r="Y89" s="220"/>
      <c r="Z89" s="220"/>
      <c r="AA89" s="290"/>
      <c r="AB89" s="364">
        <v>547230401</v>
      </c>
      <c r="AC89" s="365"/>
      <c r="AD89" s="365"/>
      <c r="AE89" s="365"/>
      <c r="AF89" s="365"/>
      <c r="AG89" s="365"/>
      <c r="AH89" s="365"/>
      <c r="AI89" s="366"/>
      <c r="AJ89" s="160"/>
      <c r="AK89" s="160"/>
      <c r="AL89" s="160"/>
      <c r="AM89" s="161"/>
      <c r="AN89" s="42">
        <v>1</v>
      </c>
      <c r="AO89" s="42"/>
      <c r="AP89" s="42"/>
      <c r="AQ89" s="42"/>
      <c r="AR89" s="208">
        <v>1</v>
      </c>
      <c r="AS89" s="299"/>
      <c r="AT89" s="299"/>
      <c r="AU89" s="205"/>
      <c r="AV89" s="208">
        <v>1</v>
      </c>
      <c r="AW89" s="299"/>
      <c r="AX89" s="299"/>
      <c r="AY89" s="205"/>
      <c r="AZ89" s="183">
        <f t="shared" si="5"/>
        <v>6618.83</v>
      </c>
      <c r="BA89" s="184"/>
      <c r="BB89" s="184"/>
      <c r="BC89" s="184"/>
      <c r="BD89" s="184"/>
      <c r="BE89" s="190"/>
      <c r="BF89" s="103">
        <v>6618.83</v>
      </c>
      <c r="BG89" s="103"/>
      <c r="BH89" s="103"/>
      <c r="BI89" s="103"/>
      <c r="BJ89" s="103"/>
      <c r="BK89" s="103"/>
      <c r="BL89" s="103">
        <v>6618.83</v>
      </c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83">
        <v>6618.83</v>
      </c>
      <c r="CE89" s="184"/>
      <c r="CF89" s="184"/>
      <c r="CG89" s="184"/>
      <c r="CH89" s="184"/>
      <c r="CI89" s="190"/>
      <c r="CJ89" s="183">
        <v>6618.83</v>
      </c>
      <c r="CK89" s="184"/>
      <c r="CL89" s="184"/>
      <c r="CM89" s="184"/>
      <c r="CN89" s="184"/>
      <c r="CO89" s="190"/>
      <c r="CP89" s="183">
        <v>6618.83</v>
      </c>
      <c r="CQ89" s="184"/>
      <c r="CR89" s="184"/>
      <c r="CS89" s="184"/>
      <c r="CT89" s="184"/>
      <c r="CU89" s="190"/>
    </row>
    <row r="90" spans="1:99" ht="15" customHeight="1" x14ac:dyDescent="0.2">
      <c r="A90" s="286" t="s">
        <v>527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8"/>
      <c r="L90" s="289" t="s">
        <v>494</v>
      </c>
      <c r="M90" s="246"/>
      <c r="N90" s="246"/>
      <c r="O90" s="246"/>
      <c r="P90" s="246"/>
      <c r="Q90" s="246"/>
      <c r="R90" s="246"/>
      <c r="S90" s="220"/>
      <c r="T90" s="220"/>
      <c r="U90" s="220"/>
      <c r="V90" s="220"/>
      <c r="W90" s="220"/>
      <c r="X90" s="220"/>
      <c r="Y90" s="220"/>
      <c r="Z90" s="220"/>
      <c r="AA90" s="290"/>
      <c r="AB90" s="548">
        <v>547230401</v>
      </c>
      <c r="AC90" s="549"/>
      <c r="AD90" s="549"/>
      <c r="AE90" s="549"/>
      <c r="AF90" s="549"/>
      <c r="AG90" s="549"/>
      <c r="AH90" s="549"/>
      <c r="AI90" s="550"/>
      <c r="AJ90" s="160"/>
      <c r="AK90" s="160"/>
      <c r="AL90" s="160"/>
      <c r="AM90" s="161"/>
      <c r="AN90" s="42">
        <v>5</v>
      </c>
      <c r="AO90" s="42"/>
      <c r="AP90" s="42"/>
      <c r="AQ90" s="42"/>
      <c r="AR90" s="208">
        <v>5</v>
      </c>
      <c r="AS90" s="299"/>
      <c r="AT90" s="299"/>
      <c r="AU90" s="205"/>
      <c r="AV90" s="208">
        <v>5</v>
      </c>
      <c r="AW90" s="299"/>
      <c r="AX90" s="299"/>
      <c r="AY90" s="205"/>
      <c r="AZ90" s="183">
        <f t="shared" si="5"/>
        <v>14600</v>
      </c>
      <c r="BA90" s="184"/>
      <c r="BB90" s="184"/>
      <c r="BC90" s="184"/>
      <c r="BD90" s="184"/>
      <c r="BE90" s="190"/>
      <c r="BF90" s="103">
        <v>14600</v>
      </c>
      <c r="BG90" s="103"/>
      <c r="BH90" s="103"/>
      <c r="BI90" s="103"/>
      <c r="BJ90" s="103"/>
      <c r="BK90" s="103"/>
      <c r="BL90" s="103">
        <v>14600</v>
      </c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83">
        <v>73000</v>
      </c>
      <c r="CE90" s="184"/>
      <c r="CF90" s="184"/>
      <c r="CG90" s="184"/>
      <c r="CH90" s="184"/>
      <c r="CI90" s="190"/>
      <c r="CJ90" s="183">
        <v>73000</v>
      </c>
      <c r="CK90" s="184"/>
      <c r="CL90" s="184"/>
      <c r="CM90" s="184"/>
      <c r="CN90" s="184"/>
      <c r="CO90" s="190"/>
      <c r="CP90" s="183">
        <v>73000</v>
      </c>
      <c r="CQ90" s="184"/>
      <c r="CR90" s="184"/>
      <c r="CS90" s="184"/>
      <c r="CT90" s="184"/>
      <c r="CU90" s="190"/>
    </row>
    <row r="91" spans="1:99" ht="15" customHeight="1" x14ac:dyDescent="0.2">
      <c r="A91" s="286" t="s">
        <v>695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8"/>
      <c r="L91" s="289" t="s">
        <v>494</v>
      </c>
      <c r="M91" s="246"/>
      <c r="N91" s="246"/>
      <c r="O91" s="246"/>
      <c r="P91" s="246"/>
      <c r="Q91" s="246"/>
      <c r="R91" s="246"/>
      <c r="S91" s="220"/>
      <c r="T91" s="220"/>
      <c r="U91" s="220"/>
      <c r="V91" s="220"/>
      <c r="W91" s="220"/>
      <c r="X91" s="220"/>
      <c r="Y91" s="220"/>
      <c r="Z91" s="220"/>
      <c r="AA91" s="290"/>
      <c r="AB91" s="364">
        <v>547230401</v>
      </c>
      <c r="AC91" s="365"/>
      <c r="AD91" s="365"/>
      <c r="AE91" s="365"/>
      <c r="AF91" s="365"/>
      <c r="AG91" s="365"/>
      <c r="AH91" s="365"/>
      <c r="AI91" s="366"/>
      <c r="AJ91" s="160"/>
      <c r="AK91" s="160"/>
      <c r="AL91" s="160"/>
      <c r="AM91" s="161"/>
      <c r="AN91" s="42">
        <v>1</v>
      </c>
      <c r="AO91" s="42"/>
      <c r="AP91" s="42"/>
      <c r="AQ91" s="42"/>
      <c r="AR91" s="208">
        <v>1</v>
      </c>
      <c r="AS91" s="299"/>
      <c r="AT91" s="299"/>
      <c r="AU91" s="205"/>
      <c r="AV91" s="208">
        <v>1</v>
      </c>
      <c r="AW91" s="299"/>
      <c r="AX91" s="299"/>
      <c r="AY91" s="205"/>
      <c r="AZ91" s="183">
        <f t="shared" si="5"/>
        <v>721114</v>
      </c>
      <c r="BA91" s="184"/>
      <c r="BB91" s="184"/>
      <c r="BC91" s="184"/>
      <c r="BD91" s="184"/>
      <c r="BE91" s="190"/>
      <c r="BF91" s="103">
        <v>721114</v>
      </c>
      <c r="BG91" s="103"/>
      <c r="BH91" s="103"/>
      <c r="BI91" s="103"/>
      <c r="BJ91" s="103"/>
      <c r="BK91" s="103"/>
      <c r="BL91" s="103">
        <v>721114</v>
      </c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83">
        <v>721114</v>
      </c>
      <c r="CE91" s="184"/>
      <c r="CF91" s="184"/>
      <c r="CG91" s="184"/>
      <c r="CH91" s="184"/>
      <c r="CI91" s="190"/>
      <c r="CJ91" s="183">
        <v>721114</v>
      </c>
      <c r="CK91" s="184"/>
      <c r="CL91" s="184"/>
      <c r="CM91" s="184"/>
      <c r="CN91" s="184"/>
      <c r="CO91" s="190"/>
      <c r="CP91" s="183">
        <v>721114</v>
      </c>
      <c r="CQ91" s="184"/>
      <c r="CR91" s="184"/>
      <c r="CS91" s="184"/>
      <c r="CT91" s="184"/>
      <c r="CU91" s="190"/>
    </row>
    <row r="92" spans="1:99" ht="15" customHeight="1" x14ac:dyDescent="0.2">
      <c r="A92" s="286" t="s">
        <v>529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8"/>
      <c r="L92" s="289" t="s">
        <v>494</v>
      </c>
      <c r="M92" s="246"/>
      <c r="N92" s="246"/>
      <c r="O92" s="246"/>
      <c r="P92" s="246"/>
      <c r="Q92" s="246"/>
      <c r="R92" s="246"/>
      <c r="S92" s="220"/>
      <c r="T92" s="220"/>
      <c r="U92" s="220"/>
      <c r="V92" s="220"/>
      <c r="W92" s="220"/>
      <c r="X92" s="220"/>
      <c r="Y92" s="220"/>
      <c r="Z92" s="220"/>
      <c r="AA92" s="290"/>
      <c r="AB92" s="548">
        <v>547230401</v>
      </c>
      <c r="AC92" s="549"/>
      <c r="AD92" s="549"/>
      <c r="AE92" s="549"/>
      <c r="AF92" s="549"/>
      <c r="AG92" s="549"/>
      <c r="AH92" s="549"/>
      <c r="AI92" s="550"/>
      <c r="AJ92" s="160"/>
      <c r="AK92" s="160"/>
      <c r="AL92" s="160"/>
      <c r="AM92" s="161"/>
      <c r="AN92" s="42">
        <v>1</v>
      </c>
      <c r="AO92" s="42"/>
      <c r="AP92" s="42"/>
      <c r="AQ92" s="42"/>
      <c r="AR92" s="208">
        <v>1</v>
      </c>
      <c r="AS92" s="299"/>
      <c r="AT92" s="299"/>
      <c r="AU92" s="205"/>
      <c r="AV92" s="208">
        <v>1</v>
      </c>
      <c r="AW92" s="299"/>
      <c r="AX92" s="299"/>
      <c r="AY92" s="205"/>
      <c r="AZ92" s="183">
        <f t="shared" si="5"/>
        <v>0</v>
      </c>
      <c r="BA92" s="184"/>
      <c r="BB92" s="184"/>
      <c r="BC92" s="184"/>
      <c r="BD92" s="184"/>
      <c r="BE92" s="190"/>
      <c r="BF92" s="103">
        <v>0</v>
      </c>
      <c r="BG92" s="103"/>
      <c r="BH92" s="103"/>
      <c r="BI92" s="103"/>
      <c r="BJ92" s="103"/>
      <c r="BK92" s="103"/>
      <c r="BL92" s="103">
        <v>0</v>
      </c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83"/>
      <c r="CE92" s="184"/>
      <c r="CF92" s="184"/>
      <c r="CG92" s="184"/>
      <c r="CH92" s="184"/>
      <c r="CI92" s="190"/>
      <c r="CJ92" s="183"/>
      <c r="CK92" s="184"/>
      <c r="CL92" s="184"/>
      <c r="CM92" s="184"/>
      <c r="CN92" s="184"/>
      <c r="CO92" s="190"/>
      <c r="CP92" s="183"/>
      <c r="CQ92" s="184"/>
      <c r="CR92" s="184"/>
      <c r="CS92" s="184"/>
      <c r="CT92" s="184"/>
      <c r="CU92" s="190"/>
    </row>
    <row r="93" spans="1:99" ht="15" customHeight="1" x14ac:dyDescent="0.2">
      <c r="A93" s="286" t="s">
        <v>691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8"/>
      <c r="L93" s="289" t="s">
        <v>494</v>
      </c>
      <c r="M93" s="246"/>
      <c r="N93" s="246"/>
      <c r="O93" s="246"/>
      <c r="P93" s="246"/>
      <c r="Q93" s="246"/>
      <c r="R93" s="246"/>
      <c r="S93" s="220"/>
      <c r="T93" s="220"/>
      <c r="U93" s="220"/>
      <c r="V93" s="220"/>
      <c r="W93" s="220"/>
      <c r="X93" s="220"/>
      <c r="Y93" s="220"/>
      <c r="Z93" s="220"/>
      <c r="AA93" s="290"/>
      <c r="AB93" s="364">
        <v>547230401</v>
      </c>
      <c r="AC93" s="365"/>
      <c r="AD93" s="365"/>
      <c r="AE93" s="365"/>
      <c r="AF93" s="365"/>
      <c r="AG93" s="365"/>
      <c r="AH93" s="365"/>
      <c r="AI93" s="366"/>
      <c r="AJ93" s="160"/>
      <c r="AK93" s="160"/>
      <c r="AL93" s="160"/>
      <c r="AM93" s="161"/>
      <c r="AN93" s="42">
        <v>2</v>
      </c>
      <c r="AO93" s="42"/>
      <c r="AP93" s="42"/>
      <c r="AQ93" s="42"/>
      <c r="AR93" s="208">
        <v>2</v>
      </c>
      <c r="AS93" s="299"/>
      <c r="AT93" s="299"/>
      <c r="AU93" s="205"/>
      <c r="AV93" s="208">
        <v>2</v>
      </c>
      <c r="AW93" s="299"/>
      <c r="AX93" s="299"/>
      <c r="AY93" s="205"/>
      <c r="AZ93" s="183">
        <f t="shared" si="5"/>
        <v>170922</v>
      </c>
      <c r="BA93" s="184"/>
      <c r="BB93" s="184"/>
      <c r="BC93" s="184"/>
      <c r="BD93" s="184"/>
      <c r="BE93" s="190"/>
      <c r="BF93" s="103">
        <v>170922</v>
      </c>
      <c r="BG93" s="103"/>
      <c r="BH93" s="103"/>
      <c r="BI93" s="103"/>
      <c r="BJ93" s="103"/>
      <c r="BK93" s="103"/>
      <c r="BL93" s="103">
        <v>170922</v>
      </c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83">
        <v>341844</v>
      </c>
      <c r="CE93" s="184"/>
      <c r="CF93" s="184"/>
      <c r="CG93" s="184"/>
      <c r="CH93" s="184"/>
      <c r="CI93" s="190"/>
      <c r="CJ93" s="183">
        <v>341844</v>
      </c>
      <c r="CK93" s="184"/>
      <c r="CL93" s="184"/>
      <c r="CM93" s="184"/>
      <c r="CN93" s="184"/>
      <c r="CO93" s="190"/>
      <c r="CP93" s="183">
        <v>341844</v>
      </c>
      <c r="CQ93" s="184"/>
      <c r="CR93" s="184"/>
      <c r="CS93" s="184"/>
      <c r="CT93" s="184"/>
      <c r="CU93" s="190"/>
    </row>
    <row r="94" spans="1:99" ht="15" customHeight="1" x14ac:dyDescent="0.2">
      <c r="A94" s="286" t="s">
        <v>692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8"/>
      <c r="L94" s="289" t="s">
        <v>494</v>
      </c>
      <c r="M94" s="246"/>
      <c r="N94" s="246"/>
      <c r="O94" s="246"/>
      <c r="P94" s="246"/>
      <c r="Q94" s="246"/>
      <c r="R94" s="246"/>
      <c r="S94" s="220"/>
      <c r="T94" s="220"/>
      <c r="U94" s="220"/>
      <c r="V94" s="220"/>
      <c r="W94" s="220"/>
      <c r="X94" s="220"/>
      <c r="Y94" s="220"/>
      <c r="Z94" s="220"/>
      <c r="AA94" s="290"/>
      <c r="AB94" s="548">
        <v>547230401</v>
      </c>
      <c r="AC94" s="549"/>
      <c r="AD94" s="549"/>
      <c r="AE94" s="549"/>
      <c r="AF94" s="549"/>
      <c r="AG94" s="549"/>
      <c r="AH94" s="549"/>
      <c r="AI94" s="550"/>
      <c r="AJ94" s="160"/>
      <c r="AK94" s="160"/>
      <c r="AL94" s="160"/>
      <c r="AM94" s="161"/>
      <c r="AN94" s="42">
        <v>1</v>
      </c>
      <c r="AO94" s="42"/>
      <c r="AP94" s="42"/>
      <c r="AQ94" s="42"/>
      <c r="AR94" s="208">
        <v>1</v>
      </c>
      <c r="AS94" s="299"/>
      <c r="AT94" s="299"/>
      <c r="AU94" s="205"/>
      <c r="AV94" s="208">
        <v>1</v>
      </c>
      <c r="AW94" s="299"/>
      <c r="AX94" s="299"/>
      <c r="AY94" s="205"/>
      <c r="AZ94" s="183">
        <f t="shared" si="5"/>
        <v>6250</v>
      </c>
      <c r="BA94" s="184"/>
      <c r="BB94" s="184"/>
      <c r="BC94" s="184"/>
      <c r="BD94" s="184"/>
      <c r="BE94" s="190"/>
      <c r="BF94" s="103">
        <v>6250</v>
      </c>
      <c r="BG94" s="103"/>
      <c r="BH94" s="103"/>
      <c r="BI94" s="103"/>
      <c r="BJ94" s="103"/>
      <c r="BK94" s="103"/>
      <c r="BL94" s="103">
        <v>6250</v>
      </c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83">
        <v>6250</v>
      </c>
      <c r="CE94" s="184"/>
      <c r="CF94" s="184"/>
      <c r="CG94" s="184"/>
      <c r="CH94" s="184"/>
      <c r="CI94" s="190"/>
      <c r="CJ94" s="183">
        <v>6250</v>
      </c>
      <c r="CK94" s="184"/>
      <c r="CL94" s="184"/>
      <c r="CM94" s="184"/>
      <c r="CN94" s="184"/>
      <c r="CO94" s="190"/>
      <c r="CP94" s="183">
        <v>6250</v>
      </c>
      <c r="CQ94" s="184"/>
      <c r="CR94" s="184"/>
      <c r="CS94" s="184"/>
      <c r="CT94" s="184"/>
      <c r="CU94" s="190"/>
    </row>
    <row r="95" spans="1:99" ht="15" customHeight="1" x14ac:dyDescent="0.2">
      <c r="A95" s="286" t="s">
        <v>530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8"/>
      <c r="L95" s="289" t="s">
        <v>494</v>
      </c>
      <c r="M95" s="246"/>
      <c r="N95" s="246"/>
      <c r="O95" s="246"/>
      <c r="P95" s="246"/>
      <c r="Q95" s="246"/>
      <c r="R95" s="246"/>
      <c r="S95" s="220"/>
      <c r="T95" s="220"/>
      <c r="U95" s="220"/>
      <c r="V95" s="220"/>
      <c r="W95" s="220"/>
      <c r="X95" s="220"/>
      <c r="Y95" s="220"/>
      <c r="Z95" s="220"/>
      <c r="AA95" s="290"/>
      <c r="AB95" s="364">
        <v>547230401</v>
      </c>
      <c r="AC95" s="365"/>
      <c r="AD95" s="365"/>
      <c r="AE95" s="365"/>
      <c r="AF95" s="365"/>
      <c r="AG95" s="365"/>
      <c r="AH95" s="365"/>
      <c r="AI95" s="366"/>
      <c r="AJ95" s="160"/>
      <c r="AK95" s="160"/>
      <c r="AL95" s="160"/>
      <c r="AM95" s="161"/>
      <c r="AN95" s="42">
        <v>2</v>
      </c>
      <c r="AO95" s="42"/>
      <c r="AP95" s="42"/>
      <c r="AQ95" s="42"/>
      <c r="AR95" s="208">
        <v>2</v>
      </c>
      <c r="AS95" s="299"/>
      <c r="AT95" s="299"/>
      <c r="AU95" s="205"/>
      <c r="AV95" s="208">
        <v>2</v>
      </c>
      <c r="AW95" s="299"/>
      <c r="AX95" s="299"/>
      <c r="AY95" s="205"/>
      <c r="AZ95" s="183">
        <f t="shared" si="5"/>
        <v>18000</v>
      </c>
      <c r="BA95" s="184"/>
      <c r="BB95" s="184"/>
      <c r="BC95" s="184"/>
      <c r="BD95" s="184"/>
      <c r="BE95" s="190"/>
      <c r="BF95" s="103">
        <v>18000</v>
      </c>
      <c r="BG95" s="103"/>
      <c r="BH95" s="103"/>
      <c r="BI95" s="103"/>
      <c r="BJ95" s="103"/>
      <c r="BK95" s="103"/>
      <c r="BL95" s="103">
        <v>18000</v>
      </c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83">
        <v>36000</v>
      </c>
      <c r="CE95" s="184"/>
      <c r="CF95" s="184"/>
      <c r="CG95" s="184"/>
      <c r="CH95" s="184"/>
      <c r="CI95" s="190"/>
      <c r="CJ95" s="183">
        <v>36000</v>
      </c>
      <c r="CK95" s="184"/>
      <c r="CL95" s="184"/>
      <c r="CM95" s="184"/>
      <c r="CN95" s="184"/>
      <c r="CO95" s="190"/>
      <c r="CP95" s="183">
        <v>36000</v>
      </c>
      <c r="CQ95" s="184"/>
      <c r="CR95" s="184"/>
      <c r="CS95" s="184"/>
      <c r="CT95" s="184"/>
      <c r="CU95" s="190"/>
    </row>
    <row r="96" spans="1:99" ht="15" customHeight="1" x14ac:dyDescent="0.2">
      <c r="A96" s="286" t="s">
        <v>531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8"/>
      <c r="L96" s="289" t="s">
        <v>494</v>
      </c>
      <c r="M96" s="246"/>
      <c r="N96" s="246"/>
      <c r="O96" s="246"/>
      <c r="P96" s="246"/>
      <c r="Q96" s="246"/>
      <c r="R96" s="246"/>
      <c r="S96" s="220"/>
      <c r="T96" s="220"/>
      <c r="U96" s="220"/>
      <c r="V96" s="220"/>
      <c r="W96" s="220"/>
      <c r="X96" s="220"/>
      <c r="Y96" s="220"/>
      <c r="Z96" s="220"/>
      <c r="AA96" s="290"/>
      <c r="AB96" s="307">
        <v>547230401</v>
      </c>
      <c r="AC96" s="307"/>
      <c r="AD96" s="307"/>
      <c r="AE96" s="307"/>
      <c r="AF96" s="307"/>
      <c r="AG96" s="307"/>
      <c r="AH96" s="307"/>
      <c r="AI96" s="307"/>
      <c r="AJ96" s="160"/>
      <c r="AK96" s="160"/>
      <c r="AL96" s="160"/>
      <c r="AM96" s="161"/>
      <c r="AN96" s="42">
        <v>1</v>
      </c>
      <c r="AO96" s="42"/>
      <c r="AP96" s="42"/>
      <c r="AQ96" s="42"/>
      <c r="AR96" s="208">
        <v>1</v>
      </c>
      <c r="AS96" s="299"/>
      <c r="AT96" s="299"/>
      <c r="AU96" s="205"/>
      <c r="AV96" s="208">
        <v>1</v>
      </c>
      <c r="AW96" s="299"/>
      <c r="AX96" s="299"/>
      <c r="AY96" s="205"/>
      <c r="AZ96" s="183">
        <f t="shared" si="5"/>
        <v>0</v>
      </c>
      <c r="BA96" s="184"/>
      <c r="BB96" s="184"/>
      <c r="BC96" s="184"/>
      <c r="BD96" s="184"/>
      <c r="BE96" s="190"/>
      <c r="BF96" s="103">
        <v>0</v>
      </c>
      <c r="BG96" s="103"/>
      <c r="BH96" s="103"/>
      <c r="BI96" s="103"/>
      <c r="BJ96" s="103"/>
      <c r="BK96" s="103"/>
      <c r="BL96" s="103">
        <v>0</v>
      </c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83"/>
      <c r="CE96" s="184"/>
      <c r="CF96" s="184"/>
      <c r="CG96" s="184"/>
      <c r="CH96" s="184"/>
      <c r="CI96" s="190"/>
      <c r="CJ96" s="183"/>
      <c r="CK96" s="184"/>
      <c r="CL96" s="184"/>
      <c r="CM96" s="184"/>
      <c r="CN96" s="184"/>
      <c r="CO96" s="190"/>
      <c r="CP96" s="183"/>
      <c r="CQ96" s="184"/>
      <c r="CR96" s="184"/>
      <c r="CS96" s="184"/>
      <c r="CT96" s="184"/>
      <c r="CU96" s="190"/>
    </row>
    <row r="97" spans="1:99" ht="15" customHeight="1" x14ac:dyDescent="0.2">
      <c r="A97" s="286" t="s">
        <v>693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8"/>
      <c r="L97" s="289" t="s">
        <v>494</v>
      </c>
      <c r="M97" s="246"/>
      <c r="N97" s="246"/>
      <c r="O97" s="246"/>
      <c r="P97" s="246"/>
      <c r="Q97" s="246"/>
      <c r="R97" s="246"/>
      <c r="S97" s="220"/>
      <c r="T97" s="220"/>
      <c r="U97" s="220"/>
      <c r="V97" s="220"/>
      <c r="W97" s="220"/>
      <c r="X97" s="220"/>
      <c r="Y97" s="220"/>
      <c r="Z97" s="220"/>
      <c r="AA97" s="290"/>
      <c r="AB97" s="307">
        <v>547230401</v>
      </c>
      <c r="AC97" s="307"/>
      <c r="AD97" s="307"/>
      <c r="AE97" s="307"/>
      <c r="AF97" s="307"/>
      <c r="AG97" s="307"/>
      <c r="AH97" s="307"/>
      <c r="AI97" s="307"/>
      <c r="AJ97" s="160"/>
      <c r="AK97" s="160"/>
      <c r="AL97" s="160"/>
      <c r="AM97" s="161"/>
      <c r="AN97" s="42">
        <v>1</v>
      </c>
      <c r="AO97" s="42"/>
      <c r="AP97" s="42"/>
      <c r="AQ97" s="42"/>
      <c r="AR97" s="208">
        <v>1</v>
      </c>
      <c r="AS97" s="299"/>
      <c r="AT97" s="299"/>
      <c r="AU97" s="205"/>
      <c r="AV97" s="208">
        <v>1</v>
      </c>
      <c r="AW97" s="299"/>
      <c r="AX97" s="299"/>
      <c r="AY97" s="205"/>
      <c r="AZ97" s="183">
        <f t="shared" si="5"/>
        <v>710</v>
      </c>
      <c r="BA97" s="184"/>
      <c r="BB97" s="184"/>
      <c r="BC97" s="184"/>
      <c r="BD97" s="184"/>
      <c r="BE97" s="190"/>
      <c r="BF97" s="103">
        <v>710</v>
      </c>
      <c r="BG97" s="103"/>
      <c r="BH97" s="103"/>
      <c r="BI97" s="103"/>
      <c r="BJ97" s="103"/>
      <c r="BK97" s="103"/>
      <c r="BL97" s="103">
        <v>710</v>
      </c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83">
        <v>710</v>
      </c>
      <c r="CE97" s="184"/>
      <c r="CF97" s="184"/>
      <c r="CG97" s="184"/>
      <c r="CH97" s="184"/>
      <c r="CI97" s="190"/>
      <c r="CJ97" s="183">
        <v>710</v>
      </c>
      <c r="CK97" s="184"/>
      <c r="CL97" s="184"/>
      <c r="CM97" s="184"/>
      <c r="CN97" s="184"/>
      <c r="CO97" s="190"/>
      <c r="CP97" s="183">
        <v>710</v>
      </c>
      <c r="CQ97" s="184"/>
      <c r="CR97" s="184"/>
      <c r="CS97" s="184"/>
      <c r="CT97" s="184"/>
      <c r="CU97" s="190"/>
    </row>
    <row r="98" spans="1:99" ht="15" customHeight="1" x14ac:dyDescent="0.2">
      <c r="A98" s="286" t="s">
        <v>534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8"/>
      <c r="L98" s="289" t="s">
        <v>494</v>
      </c>
      <c r="M98" s="246"/>
      <c r="N98" s="246"/>
      <c r="O98" s="246"/>
      <c r="P98" s="246"/>
      <c r="Q98" s="246"/>
      <c r="R98" s="246"/>
      <c r="S98" s="220"/>
      <c r="T98" s="220"/>
      <c r="U98" s="220"/>
      <c r="V98" s="220"/>
      <c r="W98" s="220"/>
      <c r="X98" s="220"/>
      <c r="Y98" s="220"/>
      <c r="Z98" s="220"/>
      <c r="AA98" s="290"/>
      <c r="AB98" s="307">
        <v>547230401</v>
      </c>
      <c r="AC98" s="307"/>
      <c r="AD98" s="307"/>
      <c r="AE98" s="307"/>
      <c r="AF98" s="307"/>
      <c r="AG98" s="307"/>
      <c r="AH98" s="307"/>
      <c r="AI98" s="307"/>
      <c r="AJ98" s="160"/>
      <c r="AK98" s="160"/>
      <c r="AL98" s="160"/>
      <c r="AM98" s="161"/>
      <c r="AN98" s="42">
        <v>1</v>
      </c>
      <c r="AO98" s="42"/>
      <c r="AP98" s="42"/>
      <c r="AQ98" s="42"/>
      <c r="AR98" s="208">
        <v>1</v>
      </c>
      <c r="AS98" s="299"/>
      <c r="AT98" s="299"/>
      <c r="AU98" s="205"/>
      <c r="AV98" s="208">
        <v>1</v>
      </c>
      <c r="AW98" s="299"/>
      <c r="AX98" s="299"/>
      <c r="AY98" s="205"/>
      <c r="AZ98" s="183">
        <f>CD98/AN98</f>
        <v>7100</v>
      </c>
      <c r="BA98" s="184"/>
      <c r="BB98" s="184"/>
      <c r="BC98" s="184"/>
      <c r="BD98" s="184"/>
      <c r="BE98" s="190"/>
      <c r="BF98" s="103">
        <v>7100</v>
      </c>
      <c r="BG98" s="103"/>
      <c r="BH98" s="103"/>
      <c r="BI98" s="103"/>
      <c r="BJ98" s="103"/>
      <c r="BK98" s="103"/>
      <c r="BL98" s="103">
        <v>7100</v>
      </c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83">
        <v>7100</v>
      </c>
      <c r="CE98" s="184"/>
      <c r="CF98" s="184"/>
      <c r="CG98" s="184"/>
      <c r="CH98" s="184"/>
      <c r="CI98" s="190"/>
      <c r="CJ98" s="183">
        <v>7100</v>
      </c>
      <c r="CK98" s="184"/>
      <c r="CL98" s="184"/>
      <c r="CM98" s="184"/>
      <c r="CN98" s="184"/>
      <c r="CO98" s="190"/>
      <c r="CP98" s="183">
        <v>7100</v>
      </c>
      <c r="CQ98" s="184"/>
      <c r="CR98" s="184"/>
      <c r="CS98" s="184"/>
      <c r="CT98" s="184"/>
      <c r="CU98" s="190"/>
    </row>
    <row r="99" spans="1:99" ht="15" customHeight="1" x14ac:dyDescent="0.2">
      <c r="A99" s="286" t="s">
        <v>694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8"/>
      <c r="L99" s="289" t="s">
        <v>494</v>
      </c>
      <c r="M99" s="246"/>
      <c r="N99" s="246"/>
      <c r="O99" s="246"/>
      <c r="P99" s="246"/>
      <c r="Q99" s="246"/>
      <c r="R99" s="246"/>
      <c r="S99" s="220"/>
      <c r="T99" s="220"/>
      <c r="U99" s="220"/>
      <c r="V99" s="220"/>
      <c r="W99" s="220"/>
      <c r="X99" s="220"/>
      <c r="Y99" s="220"/>
      <c r="Z99" s="220"/>
      <c r="AA99" s="290"/>
      <c r="AB99" s="307">
        <v>547230401</v>
      </c>
      <c r="AC99" s="307"/>
      <c r="AD99" s="307"/>
      <c r="AE99" s="307"/>
      <c r="AF99" s="307"/>
      <c r="AG99" s="307"/>
      <c r="AH99" s="307"/>
      <c r="AI99" s="307"/>
      <c r="AJ99" s="160"/>
      <c r="AK99" s="160"/>
      <c r="AL99" s="160"/>
      <c r="AM99" s="161"/>
      <c r="AN99" s="42">
        <v>1</v>
      </c>
      <c r="AO99" s="42"/>
      <c r="AP99" s="42"/>
      <c r="AQ99" s="42"/>
      <c r="AR99" s="208">
        <v>1</v>
      </c>
      <c r="AS99" s="299"/>
      <c r="AT99" s="299"/>
      <c r="AU99" s="205"/>
      <c r="AV99" s="208">
        <v>1</v>
      </c>
      <c r="AW99" s="299"/>
      <c r="AX99" s="299"/>
      <c r="AY99" s="205"/>
      <c r="AZ99" s="183">
        <f t="shared" si="5"/>
        <v>5000</v>
      </c>
      <c r="BA99" s="184"/>
      <c r="BB99" s="184"/>
      <c r="BC99" s="184"/>
      <c r="BD99" s="184"/>
      <c r="BE99" s="190"/>
      <c r="BF99" s="103">
        <v>5000</v>
      </c>
      <c r="BG99" s="103"/>
      <c r="BH99" s="103"/>
      <c r="BI99" s="103"/>
      <c r="BJ99" s="103"/>
      <c r="BK99" s="103"/>
      <c r="BL99" s="103">
        <v>5000</v>
      </c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83">
        <v>5000</v>
      </c>
      <c r="CE99" s="184"/>
      <c r="CF99" s="184"/>
      <c r="CG99" s="184"/>
      <c r="CH99" s="184"/>
      <c r="CI99" s="190"/>
      <c r="CJ99" s="183">
        <v>5000</v>
      </c>
      <c r="CK99" s="184"/>
      <c r="CL99" s="184"/>
      <c r="CM99" s="184"/>
      <c r="CN99" s="184"/>
      <c r="CO99" s="190"/>
      <c r="CP99" s="183">
        <v>5000</v>
      </c>
      <c r="CQ99" s="184"/>
      <c r="CR99" s="184"/>
      <c r="CS99" s="184"/>
      <c r="CT99" s="184"/>
      <c r="CU99" s="190"/>
    </row>
    <row r="100" spans="1:99" ht="15" customHeight="1" x14ac:dyDescent="0.2">
      <c r="A100" s="286" t="s">
        <v>532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8"/>
      <c r="L100" s="289" t="s">
        <v>494</v>
      </c>
      <c r="M100" s="246"/>
      <c r="N100" s="246"/>
      <c r="O100" s="246"/>
      <c r="P100" s="246"/>
      <c r="Q100" s="246"/>
      <c r="R100" s="246"/>
      <c r="S100" s="220"/>
      <c r="T100" s="220"/>
      <c r="U100" s="220"/>
      <c r="V100" s="220"/>
      <c r="W100" s="220"/>
      <c r="X100" s="220"/>
      <c r="Y100" s="220"/>
      <c r="Z100" s="220"/>
      <c r="AA100" s="290"/>
      <c r="AB100" s="307">
        <v>547230402</v>
      </c>
      <c r="AC100" s="307"/>
      <c r="AD100" s="307"/>
      <c r="AE100" s="307"/>
      <c r="AF100" s="307"/>
      <c r="AG100" s="307"/>
      <c r="AH100" s="307"/>
      <c r="AI100" s="307"/>
      <c r="AJ100" s="160"/>
      <c r="AK100" s="160"/>
      <c r="AL100" s="160"/>
      <c r="AM100" s="161"/>
      <c r="AN100" s="42">
        <v>3</v>
      </c>
      <c r="AO100" s="42"/>
      <c r="AP100" s="42"/>
      <c r="AQ100" s="42"/>
      <c r="AR100" s="208">
        <v>3</v>
      </c>
      <c r="AS100" s="299"/>
      <c r="AT100" s="299"/>
      <c r="AU100" s="205"/>
      <c r="AV100" s="208">
        <v>3</v>
      </c>
      <c r="AW100" s="299"/>
      <c r="AX100" s="299"/>
      <c r="AY100" s="205"/>
      <c r="AZ100" s="183">
        <f t="shared" si="5"/>
        <v>45773.333333333336</v>
      </c>
      <c r="BA100" s="184"/>
      <c r="BB100" s="184"/>
      <c r="BC100" s="184"/>
      <c r="BD100" s="184"/>
      <c r="BE100" s="190"/>
      <c r="BF100" s="103">
        <v>45773.33</v>
      </c>
      <c r="BG100" s="103"/>
      <c r="BH100" s="103"/>
      <c r="BI100" s="103"/>
      <c r="BJ100" s="103"/>
      <c r="BK100" s="103"/>
      <c r="BL100" s="103">
        <v>45773.33</v>
      </c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83">
        <v>137320</v>
      </c>
      <c r="CE100" s="184"/>
      <c r="CF100" s="184"/>
      <c r="CG100" s="184"/>
      <c r="CH100" s="184"/>
      <c r="CI100" s="190"/>
      <c r="CJ100" s="183">
        <v>137320</v>
      </c>
      <c r="CK100" s="184"/>
      <c r="CL100" s="184"/>
      <c r="CM100" s="184"/>
      <c r="CN100" s="184"/>
      <c r="CO100" s="190"/>
      <c r="CP100" s="183">
        <v>137320</v>
      </c>
      <c r="CQ100" s="184"/>
      <c r="CR100" s="184"/>
      <c r="CS100" s="184"/>
      <c r="CT100" s="184"/>
      <c r="CU100" s="190"/>
    </row>
    <row r="101" spans="1:99" ht="15" customHeight="1" x14ac:dyDescent="0.2">
      <c r="A101" s="286" t="s">
        <v>527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8"/>
      <c r="L101" s="289" t="s">
        <v>494</v>
      </c>
      <c r="M101" s="246"/>
      <c r="N101" s="246"/>
      <c r="O101" s="246"/>
      <c r="P101" s="246"/>
      <c r="Q101" s="246"/>
      <c r="R101" s="246"/>
      <c r="S101" s="220"/>
      <c r="T101" s="220"/>
      <c r="U101" s="220"/>
      <c r="V101" s="220"/>
      <c r="W101" s="220"/>
      <c r="X101" s="220"/>
      <c r="Y101" s="220"/>
      <c r="Z101" s="220"/>
      <c r="AA101" s="290"/>
      <c r="AB101" s="307">
        <v>547230402</v>
      </c>
      <c r="AC101" s="307"/>
      <c r="AD101" s="307"/>
      <c r="AE101" s="307"/>
      <c r="AF101" s="307"/>
      <c r="AG101" s="307"/>
      <c r="AH101" s="307"/>
      <c r="AI101" s="307"/>
      <c r="AJ101" s="160"/>
      <c r="AK101" s="160"/>
      <c r="AL101" s="160"/>
      <c r="AM101" s="161"/>
      <c r="AN101" s="42">
        <v>0</v>
      </c>
      <c r="AO101" s="42"/>
      <c r="AP101" s="42"/>
      <c r="AQ101" s="42"/>
      <c r="AR101" s="208">
        <v>0</v>
      </c>
      <c r="AS101" s="299"/>
      <c r="AT101" s="299"/>
      <c r="AU101" s="205"/>
      <c r="AV101" s="208">
        <v>0</v>
      </c>
      <c r="AW101" s="299"/>
      <c r="AX101" s="299"/>
      <c r="AY101" s="205"/>
      <c r="AZ101" s="183" t="e">
        <f t="shared" si="5"/>
        <v>#DIV/0!</v>
      </c>
      <c r="BA101" s="184"/>
      <c r="BB101" s="184"/>
      <c r="BC101" s="184"/>
      <c r="BD101" s="184"/>
      <c r="BE101" s="190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83"/>
      <c r="CE101" s="184"/>
      <c r="CF101" s="184"/>
      <c r="CG101" s="184"/>
      <c r="CH101" s="184"/>
      <c r="CI101" s="190"/>
      <c r="CJ101" s="183"/>
      <c r="CK101" s="184"/>
      <c r="CL101" s="184"/>
      <c r="CM101" s="184"/>
      <c r="CN101" s="184"/>
      <c r="CO101" s="190"/>
      <c r="CP101" s="183"/>
      <c r="CQ101" s="184"/>
      <c r="CR101" s="184"/>
      <c r="CS101" s="184"/>
      <c r="CT101" s="184"/>
      <c r="CU101" s="190"/>
    </row>
    <row r="102" spans="1:99" ht="15" customHeight="1" x14ac:dyDescent="0.2">
      <c r="A102" s="286" t="s">
        <v>533</v>
      </c>
      <c r="B102" s="287"/>
      <c r="C102" s="287"/>
      <c r="D102" s="287"/>
      <c r="E102" s="287"/>
      <c r="F102" s="287"/>
      <c r="G102" s="287"/>
      <c r="H102" s="287"/>
      <c r="I102" s="287"/>
      <c r="J102" s="287"/>
      <c r="K102" s="288"/>
      <c r="L102" s="289" t="s">
        <v>494</v>
      </c>
      <c r="M102" s="246"/>
      <c r="N102" s="246"/>
      <c r="O102" s="246"/>
      <c r="P102" s="246"/>
      <c r="Q102" s="246"/>
      <c r="R102" s="246"/>
      <c r="S102" s="220"/>
      <c r="T102" s="220"/>
      <c r="U102" s="220"/>
      <c r="V102" s="220"/>
      <c r="W102" s="220"/>
      <c r="X102" s="220"/>
      <c r="Y102" s="220"/>
      <c r="Z102" s="220"/>
      <c r="AA102" s="290"/>
      <c r="AB102" s="307">
        <v>547230402</v>
      </c>
      <c r="AC102" s="307"/>
      <c r="AD102" s="307"/>
      <c r="AE102" s="307"/>
      <c r="AF102" s="307"/>
      <c r="AG102" s="307"/>
      <c r="AH102" s="307"/>
      <c r="AI102" s="307"/>
      <c r="AJ102" s="160"/>
      <c r="AK102" s="160"/>
      <c r="AL102" s="160"/>
      <c r="AM102" s="161"/>
      <c r="AN102" s="42">
        <v>0</v>
      </c>
      <c r="AO102" s="42"/>
      <c r="AP102" s="42"/>
      <c r="AQ102" s="42"/>
      <c r="AR102" s="208">
        <v>0</v>
      </c>
      <c r="AS102" s="299"/>
      <c r="AT102" s="299"/>
      <c r="AU102" s="205"/>
      <c r="AV102" s="208">
        <v>0</v>
      </c>
      <c r="AW102" s="299"/>
      <c r="AX102" s="299"/>
      <c r="AY102" s="205"/>
      <c r="AZ102" s="183" t="e">
        <f>CD102/AN102</f>
        <v>#DIV/0!</v>
      </c>
      <c r="BA102" s="184"/>
      <c r="BB102" s="184"/>
      <c r="BC102" s="184"/>
      <c r="BD102" s="184"/>
      <c r="BE102" s="190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83"/>
      <c r="CE102" s="184"/>
      <c r="CF102" s="184"/>
      <c r="CG102" s="184"/>
      <c r="CH102" s="184"/>
      <c r="CI102" s="190"/>
      <c r="CJ102" s="183"/>
      <c r="CK102" s="184"/>
      <c r="CL102" s="184"/>
      <c r="CM102" s="184"/>
      <c r="CN102" s="184"/>
      <c r="CO102" s="190"/>
      <c r="CP102" s="183"/>
      <c r="CQ102" s="184"/>
      <c r="CR102" s="184"/>
      <c r="CS102" s="184"/>
      <c r="CT102" s="184"/>
      <c r="CU102" s="190"/>
    </row>
    <row r="103" spans="1:99" ht="15" customHeight="1" x14ac:dyDescent="0.2">
      <c r="A103" s="286" t="s">
        <v>586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8"/>
      <c r="L103" s="289" t="s">
        <v>494</v>
      </c>
      <c r="M103" s="246"/>
      <c r="N103" s="246"/>
      <c r="O103" s="246"/>
      <c r="P103" s="246"/>
      <c r="Q103" s="246"/>
      <c r="R103" s="246"/>
      <c r="S103" s="220"/>
      <c r="T103" s="220"/>
      <c r="U103" s="220"/>
      <c r="V103" s="220"/>
      <c r="W103" s="220"/>
      <c r="X103" s="220"/>
      <c r="Y103" s="220"/>
      <c r="Z103" s="220"/>
      <c r="AA103" s="290"/>
      <c r="AB103" s="307">
        <v>547230402</v>
      </c>
      <c r="AC103" s="307"/>
      <c r="AD103" s="307"/>
      <c r="AE103" s="307"/>
      <c r="AF103" s="307"/>
      <c r="AG103" s="307"/>
      <c r="AH103" s="307"/>
      <c r="AI103" s="307"/>
      <c r="AJ103" s="160"/>
      <c r="AK103" s="160"/>
      <c r="AL103" s="160"/>
      <c r="AM103" s="161"/>
      <c r="AN103" s="42">
        <v>2</v>
      </c>
      <c r="AO103" s="42"/>
      <c r="AP103" s="42"/>
      <c r="AQ103" s="42"/>
      <c r="AR103" s="208">
        <v>2</v>
      </c>
      <c r="AS103" s="299"/>
      <c r="AT103" s="299"/>
      <c r="AU103" s="205"/>
      <c r="AV103" s="208">
        <v>2</v>
      </c>
      <c r="AW103" s="299"/>
      <c r="AX103" s="299"/>
      <c r="AY103" s="205"/>
      <c r="AZ103" s="183">
        <f t="shared" si="5"/>
        <v>190000</v>
      </c>
      <c r="BA103" s="184"/>
      <c r="BB103" s="184"/>
      <c r="BC103" s="184"/>
      <c r="BD103" s="184"/>
      <c r="BE103" s="190"/>
      <c r="BF103" s="103">
        <v>190000</v>
      </c>
      <c r="BG103" s="103"/>
      <c r="BH103" s="103"/>
      <c r="BI103" s="103"/>
      <c r="BJ103" s="103"/>
      <c r="BK103" s="103"/>
      <c r="BL103" s="103">
        <v>190000</v>
      </c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83">
        <v>380000</v>
      </c>
      <c r="CE103" s="184"/>
      <c r="CF103" s="184"/>
      <c r="CG103" s="184"/>
      <c r="CH103" s="184"/>
      <c r="CI103" s="190"/>
      <c r="CJ103" s="183">
        <v>380000</v>
      </c>
      <c r="CK103" s="184"/>
      <c r="CL103" s="184"/>
      <c r="CM103" s="184"/>
      <c r="CN103" s="184"/>
      <c r="CO103" s="190"/>
      <c r="CP103" s="183">
        <v>380000</v>
      </c>
      <c r="CQ103" s="184"/>
      <c r="CR103" s="184"/>
      <c r="CS103" s="184"/>
      <c r="CT103" s="184"/>
      <c r="CU103" s="190"/>
    </row>
    <row r="104" spans="1:99" ht="15" customHeight="1" x14ac:dyDescent="0.2">
      <c r="A104" s="286" t="s">
        <v>525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8"/>
      <c r="L104" s="289" t="s">
        <v>494</v>
      </c>
      <c r="M104" s="246"/>
      <c r="N104" s="246"/>
      <c r="O104" s="246"/>
      <c r="P104" s="246"/>
      <c r="Q104" s="246"/>
      <c r="R104" s="246"/>
      <c r="S104" s="220"/>
      <c r="T104" s="220"/>
      <c r="U104" s="220"/>
      <c r="V104" s="220"/>
      <c r="W104" s="220"/>
      <c r="X104" s="220"/>
      <c r="Y104" s="220"/>
      <c r="Z104" s="220"/>
      <c r="AA104" s="290"/>
      <c r="AB104" s="307">
        <v>547230533</v>
      </c>
      <c r="AC104" s="307"/>
      <c r="AD104" s="307"/>
      <c r="AE104" s="307"/>
      <c r="AF104" s="307"/>
      <c r="AG104" s="307"/>
      <c r="AH104" s="307"/>
      <c r="AI104" s="307"/>
      <c r="AJ104" s="160"/>
      <c r="AK104" s="160"/>
      <c r="AL104" s="160"/>
      <c r="AM104" s="161"/>
      <c r="AN104" s="42">
        <v>1</v>
      </c>
      <c r="AO104" s="42"/>
      <c r="AP104" s="42"/>
      <c r="AQ104" s="42"/>
      <c r="AR104" s="208">
        <v>1</v>
      </c>
      <c r="AS104" s="299"/>
      <c r="AT104" s="299"/>
      <c r="AU104" s="205"/>
      <c r="AV104" s="208">
        <v>1</v>
      </c>
      <c r="AW104" s="299"/>
      <c r="AX104" s="299"/>
      <c r="AY104" s="205"/>
      <c r="AZ104" s="183">
        <f t="shared" si="5"/>
        <v>0</v>
      </c>
      <c r="BA104" s="184"/>
      <c r="BB104" s="184"/>
      <c r="BC104" s="184"/>
      <c r="BD104" s="184"/>
      <c r="BE104" s="190"/>
      <c r="BF104" s="103">
        <v>0</v>
      </c>
      <c r="BG104" s="103"/>
      <c r="BH104" s="103"/>
      <c r="BI104" s="103"/>
      <c r="BJ104" s="103"/>
      <c r="BK104" s="103"/>
      <c r="BL104" s="103">
        <v>0</v>
      </c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296"/>
      <c r="CE104" s="297"/>
      <c r="CF104" s="297"/>
      <c r="CG104" s="297"/>
      <c r="CH104" s="297"/>
      <c r="CI104" s="298"/>
      <c r="CJ104" s="296"/>
      <c r="CK104" s="297"/>
      <c r="CL104" s="297"/>
      <c r="CM104" s="297"/>
      <c r="CN104" s="297"/>
      <c r="CO104" s="298"/>
      <c r="CP104" s="296"/>
      <c r="CQ104" s="297"/>
      <c r="CR104" s="297"/>
      <c r="CS104" s="297"/>
      <c r="CT104" s="297"/>
      <c r="CU104" s="298"/>
    </row>
    <row r="105" spans="1:99" ht="15" customHeight="1" x14ac:dyDescent="0.2">
      <c r="A105" s="286" t="s">
        <v>535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8"/>
      <c r="L105" s="289" t="s">
        <v>494</v>
      </c>
      <c r="M105" s="246"/>
      <c r="N105" s="246"/>
      <c r="O105" s="246"/>
      <c r="P105" s="246"/>
      <c r="Q105" s="246"/>
      <c r="R105" s="246"/>
      <c r="S105" s="220"/>
      <c r="T105" s="220"/>
      <c r="U105" s="220"/>
      <c r="V105" s="220"/>
      <c r="W105" s="220"/>
      <c r="X105" s="220"/>
      <c r="Y105" s="220"/>
      <c r="Z105" s="220"/>
      <c r="AA105" s="290"/>
      <c r="AB105" s="548">
        <v>547230551</v>
      </c>
      <c r="AC105" s="549"/>
      <c r="AD105" s="549"/>
      <c r="AE105" s="549"/>
      <c r="AF105" s="549"/>
      <c r="AG105" s="549"/>
      <c r="AH105" s="549"/>
      <c r="AI105" s="550"/>
      <c r="AJ105" s="160"/>
      <c r="AK105" s="160"/>
      <c r="AL105" s="160"/>
      <c r="AM105" s="161"/>
      <c r="AN105" s="42">
        <v>1</v>
      </c>
      <c r="AO105" s="42"/>
      <c r="AP105" s="42"/>
      <c r="AQ105" s="42"/>
      <c r="AR105" s="208">
        <v>1</v>
      </c>
      <c r="AS105" s="299"/>
      <c r="AT105" s="299"/>
      <c r="AU105" s="205"/>
      <c r="AV105" s="208">
        <v>1</v>
      </c>
      <c r="AW105" s="299"/>
      <c r="AX105" s="299"/>
      <c r="AY105" s="205"/>
      <c r="AZ105" s="183">
        <f t="shared" si="5"/>
        <v>158100</v>
      </c>
      <c r="BA105" s="184"/>
      <c r="BB105" s="184"/>
      <c r="BC105" s="184"/>
      <c r="BD105" s="184"/>
      <c r="BE105" s="190"/>
      <c r="BF105" s="103">
        <v>158100</v>
      </c>
      <c r="BG105" s="103"/>
      <c r="BH105" s="103"/>
      <c r="BI105" s="103"/>
      <c r="BJ105" s="103"/>
      <c r="BK105" s="103"/>
      <c r="BL105" s="103">
        <v>158100</v>
      </c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83">
        <v>158100</v>
      </c>
      <c r="CE105" s="184"/>
      <c r="CF105" s="184"/>
      <c r="CG105" s="184"/>
      <c r="CH105" s="184"/>
      <c r="CI105" s="190"/>
      <c r="CJ105" s="183">
        <v>158100</v>
      </c>
      <c r="CK105" s="184"/>
      <c r="CL105" s="184"/>
      <c r="CM105" s="184"/>
      <c r="CN105" s="184"/>
      <c r="CO105" s="190"/>
      <c r="CP105" s="183">
        <v>158100</v>
      </c>
      <c r="CQ105" s="184"/>
      <c r="CR105" s="184"/>
      <c r="CS105" s="184"/>
      <c r="CT105" s="184"/>
      <c r="CU105" s="190"/>
    </row>
    <row r="106" spans="1:99" ht="15" customHeight="1" x14ac:dyDescent="0.2">
      <c r="A106" s="286" t="s">
        <v>535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8"/>
      <c r="L106" s="289" t="s">
        <v>494</v>
      </c>
      <c r="M106" s="246"/>
      <c r="N106" s="246"/>
      <c r="O106" s="246"/>
      <c r="P106" s="246"/>
      <c r="Q106" s="246"/>
      <c r="R106" s="246"/>
      <c r="S106" s="220"/>
      <c r="T106" s="220"/>
      <c r="U106" s="220"/>
      <c r="V106" s="220"/>
      <c r="W106" s="220"/>
      <c r="X106" s="220"/>
      <c r="Y106" s="220"/>
      <c r="Z106" s="220"/>
      <c r="AA106" s="290"/>
      <c r="AB106" s="364">
        <v>547230529</v>
      </c>
      <c r="AC106" s="365"/>
      <c r="AD106" s="365"/>
      <c r="AE106" s="365"/>
      <c r="AF106" s="365"/>
      <c r="AG106" s="365"/>
      <c r="AH106" s="365"/>
      <c r="AI106" s="366"/>
      <c r="AJ106" s="160"/>
      <c r="AK106" s="160"/>
      <c r="AL106" s="160"/>
      <c r="AM106" s="161"/>
      <c r="AN106" s="42">
        <v>1</v>
      </c>
      <c r="AO106" s="42"/>
      <c r="AP106" s="42"/>
      <c r="AQ106" s="42"/>
      <c r="AR106" s="208">
        <v>1</v>
      </c>
      <c r="AS106" s="299"/>
      <c r="AT106" s="299"/>
      <c r="AU106" s="205"/>
      <c r="AV106" s="208">
        <v>1</v>
      </c>
      <c r="AW106" s="299"/>
      <c r="AX106" s="299"/>
      <c r="AY106" s="205"/>
      <c r="AZ106" s="183">
        <f t="shared" si="5"/>
        <v>0</v>
      </c>
      <c r="BA106" s="184"/>
      <c r="BB106" s="184"/>
      <c r="BC106" s="184"/>
      <c r="BD106" s="184"/>
      <c r="BE106" s="190"/>
      <c r="BF106" s="103">
        <v>0</v>
      </c>
      <c r="BG106" s="103"/>
      <c r="BH106" s="103"/>
      <c r="BI106" s="103"/>
      <c r="BJ106" s="103"/>
      <c r="BK106" s="103"/>
      <c r="BL106" s="103">
        <v>0</v>
      </c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83"/>
      <c r="CE106" s="184"/>
      <c r="CF106" s="184"/>
      <c r="CG106" s="184"/>
      <c r="CH106" s="184"/>
      <c r="CI106" s="190"/>
      <c r="CJ106" s="183"/>
      <c r="CK106" s="184"/>
      <c r="CL106" s="184"/>
      <c r="CM106" s="184"/>
      <c r="CN106" s="184"/>
      <c r="CO106" s="190"/>
      <c r="CP106" s="183"/>
      <c r="CQ106" s="184"/>
      <c r="CR106" s="184"/>
      <c r="CS106" s="184"/>
      <c r="CT106" s="184"/>
      <c r="CU106" s="190"/>
    </row>
    <row r="107" spans="1:99" ht="15" customHeight="1" x14ac:dyDescent="0.2">
      <c r="A107" s="286" t="s">
        <v>536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8"/>
      <c r="L107" s="289" t="s">
        <v>494</v>
      </c>
      <c r="M107" s="246"/>
      <c r="N107" s="246"/>
      <c r="O107" s="246"/>
      <c r="P107" s="246"/>
      <c r="Q107" s="246"/>
      <c r="R107" s="246"/>
      <c r="S107" s="220"/>
      <c r="T107" s="220"/>
      <c r="U107" s="220"/>
      <c r="V107" s="220"/>
      <c r="W107" s="220"/>
      <c r="X107" s="220"/>
      <c r="Y107" s="220"/>
      <c r="Z107" s="220"/>
      <c r="AA107" s="290"/>
      <c r="AB107" s="548">
        <v>547230508</v>
      </c>
      <c r="AC107" s="549"/>
      <c r="AD107" s="549"/>
      <c r="AE107" s="549"/>
      <c r="AF107" s="549"/>
      <c r="AG107" s="549"/>
      <c r="AH107" s="549"/>
      <c r="AI107" s="550"/>
      <c r="AJ107" s="160"/>
      <c r="AK107" s="160"/>
      <c r="AL107" s="160"/>
      <c r="AM107" s="161"/>
      <c r="AN107" s="42">
        <v>3</v>
      </c>
      <c r="AO107" s="42"/>
      <c r="AP107" s="42"/>
      <c r="AQ107" s="42"/>
      <c r="AR107" s="208">
        <v>3</v>
      </c>
      <c r="AS107" s="299"/>
      <c r="AT107" s="299"/>
      <c r="AU107" s="205"/>
      <c r="AV107" s="208">
        <v>3</v>
      </c>
      <c r="AW107" s="299"/>
      <c r="AX107" s="299"/>
      <c r="AY107" s="205"/>
      <c r="AZ107" s="183">
        <f t="shared" si="5"/>
        <v>0</v>
      </c>
      <c r="BA107" s="184"/>
      <c r="BB107" s="184"/>
      <c r="BC107" s="184"/>
      <c r="BD107" s="184"/>
      <c r="BE107" s="190"/>
      <c r="BF107" s="103">
        <v>0</v>
      </c>
      <c r="BG107" s="103"/>
      <c r="BH107" s="103"/>
      <c r="BI107" s="103"/>
      <c r="BJ107" s="103"/>
      <c r="BK107" s="103"/>
      <c r="BL107" s="103">
        <v>0</v>
      </c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83"/>
      <c r="CE107" s="184"/>
      <c r="CF107" s="184"/>
      <c r="CG107" s="184"/>
      <c r="CH107" s="184"/>
      <c r="CI107" s="190"/>
      <c r="CJ107" s="183"/>
      <c r="CK107" s="184"/>
      <c r="CL107" s="184"/>
      <c r="CM107" s="184"/>
      <c r="CN107" s="184"/>
      <c r="CO107" s="190"/>
      <c r="CP107" s="183"/>
      <c r="CQ107" s="184"/>
      <c r="CR107" s="184"/>
      <c r="CS107" s="184"/>
      <c r="CT107" s="184"/>
      <c r="CU107" s="190"/>
    </row>
    <row r="108" spans="1:99" ht="15" customHeight="1" x14ac:dyDescent="0.2">
      <c r="A108" s="286" t="s">
        <v>581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8"/>
      <c r="L108" s="289" t="s">
        <v>494</v>
      </c>
      <c r="M108" s="246"/>
      <c r="N108" s="246"/>
      <c r="O108" s="246"/>
      <c r="P108" s="246"/>
      <c r="Q108" s="246"/>
      <c r="R108" s="246"/>
      <c r="S108" s="220"/>
      <c r="T108" s="220"/>
      <c r="U108" s="220"/>
      <c r="V108" s="220"/>
      <c r="W108" s="220"/>
      <c r="X108" s="220"/>
      <c r="Y108" s="220"/>
      <c r="Z108" s="220"/>
      <c r="AA108" s="290"/>
      <c r="AB108" s="364">
        <v>547230527</v>
      </c>
      <c r="AC108" s="365"/>
      <c r="AD108" s="365"/>
      <c r="AE108" s="365"/>
      <c r="AF108" s="365"/>
      <c r="AG108" s="365"/>
      <c r="AH108" s="365"/>
      <c r="AI108" s="366"/>
      <c r="AJ108" s="160"/>
      <c r="AK108" s="160"/>
      <c r="AL108" s="160"/>
      <c r="AM108" s="161"/>
      <c r="AN108" s="42">
        <v>3</v>
      </c>
      <c r="AO108" s="42"/>
      <c r="AP108" s="42"/>
      <c r="AQ108" s="42"/>
      <c r="AR108" s="208">
        <v>3</v>
      </c>
      <c r="AS108" s="299"/>
      <c r="AT108" s="299"/>
      <c r="AU108" s="205"/>
      <c r="AV108" s="208">
        <v>3</v>
      </c>
      <c r="AW108" s="299"/>
      <c r="AX108" s="299"/>
      <c r="AY108" s="205"/>
      <c r="AZ108" s="183">
        <f t="shared" si="5"/>
        <v>1006400</v>
      </c>
      <c r="BA108" s="184"/>
      <c r="BB108" s="184"/>
      <c r="BC108" s="184"/>
      <c r="BD108" s="184"/>
      <c r="BE108" s="190"/>
      <c r="BF108" s="103">
        <v>1006400</v>
      </c>
      <c r="BG108" s="103"/>
      <c r="BH108" s="103"/>
      <c r="BI108" s="103"/>
      <c r="BJ108" s="103"/>
      <c r="BK108" s="103"/>
      <c r="BL108" s="103">
        <v>1006400</v>
      </c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83">
        <v>3019200</v>
      </c>
      <c r="CE108" s="184"/>
      <c r="CF108" s="184"/>
      <c r="CG108" s="184"/>
      <c r="CH108" s="184"/>
      <c r="CI108" s="190"/>
      <c r="CJ108" s="183">
        <v>3019200</v>
      </c>
      <c r="CK108" s="184"/>
      <c r="CL108" s="184"/>
      <c r="CM108" s="184"/>
      <c r="CN108" s="184"/>
      <c r="CO108" s="190"/>
      <c r="CP108" s="183">
        <v>3019200</v>
      </c>
      <c r="CQ108" s="184"/>
      <c r="CR108" s="184"/>
      <c r="CS108" s="184"/>
      <c r="CT108" s="184"/>
      <c r="CU108" s="190"/>
    </row>
    <row r="109" spans="1:99" ht="15" customHeight="1" x14ac:dyDescent="0.2">
      <c r="A109" s="286" t="s">
        <v>537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8"/>
      <c r="L109" s="289" t="s">
        <v>494</v>
      </c>
      <c r="M109" s="246"/>
      <c r="N109" s="246"/>
      <c r="O109" s="246"/>
      <c r="P109" s="246"/>
      <c r="Q109" s="246"/>
      <c r="R109" s="246"/>
      <c r="S109" s="220"/>
      <c r="T109" s="220"/>
      <c r="U109" s="220"/>
      <c r="V109" s="220"/>
      <c r="W109" s="220"/>
      <c r="X109" s="220"/>
      <c r="Y109" s="220"/>
      <c r="Z109" s="220"/>
      <c r="AA109" s="290"/>
      <c r="AB109" s="548">
        <v>547230531</v>
      </c>
      <c r="AC109" s="549"/>
      <c r="AD109" s="549"/>
      <c r="AE109" s="549"/>
      <c r="AF109" s="549"/>
      <c r="AG109" s="549"/>
      <c r="AH109" s="549"/>
      <c r="AI109" s="550"/>
      <c r="AJ109" s="160"/>
      <c r="AK109" s="160"/>
      <c r="AL109" s="160"/>
      <c r="AM109" s="161"/>
      <c r="AN109" s="42">
        <v>1</v>
      </c>
      <c r="AO109" s="42"/>
      <c r="AP109" s="42"/>
      <c r="AQ109" s="42"/>
      <c r="AR109" s="208">
        <v>1</v>
      </c>
      <c r="AS109" s="299"/>
      <c r="AT109" s="299"/>
      <c r="AU109" s="205"/>
      <c r="AV109" s="208">
        <v>1</v>
      </c>
      <c r="AW109" s="299"/>
      <c r="AX109" s="299"/>
      <c r="AY109" s="205"/>
      <c r="AZ109" s="183">
        <f t="shared" si="5"/>
        <v>0</v>
      </c>
      <c r="BA109" s="184"/>
      <c r="BB109" s="184"/>
      <c r="BC109" s="184"/>
      <c r="BD109" s="184"/>
      <c r="BE109" s="190"/>
      <c r="BF109" s="103">
        <v>0</v>
      </c>
      <c r="BG109" s="103"/>
      <c r="BH109" s="103"/>
      <c r="BI109" s="103"/>
      <c r="BJ109" s="103"/>
      <c r="BK109" s="103"/>
      <c r="BL109" s="103">
        <v>0</v>
      </c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296"/>
      <c r="CE109" s="297"/>
      <c r="CF109" s="297"/>
      <c r="CG109" s="297"/>
      <c r="CH109" s="297"/>
      <c r="CI109" s="298"/>
      <c r="CJ109" s="296"/>
      <c r="CK109" s="297"/>
      <c r="CL109" s="297"/>
      <c r="CM109" s="297"/>
      <c r="CN109" s="297"/>
      <c r="CO109" s="298"/>
      <c r="CP109" s="296"/>
      <c r="CQ109" s="297"/>
      <c r="CR109" s="297"/>
      <c r="CS109" s="297"/>
      <c r="CT109" s="297"/>
      <c r="CU109" s="298"/>
    </row>
    <row r="110" spans="1:99" ht="15" customHeight="1" x14ac:dyDescent="0.2">
      <c r="A110" s="286" t="s">
        <v>538</v>
      </c>
      <c r="B110" s="287"/>
      <c r="C110" s="287"/>
      <c r="D110" s="287"/>
      <c r="E110" s="287"/>
      <c r="F110" s="287"/>
      <c r="G110" s="287"/>
      <c r="H110" s="287"/>
      <c r="I110" s="287"/>
      <c r="J110" s="287"/>
      <c r="K110" s="288"/>
      <c r="L110" s="289" t="s">
        <v>494</v>
      </c>
      <c r="M110" s="246"/>
      <c r="N110" s="246"/>
      <c r="O110" s="246"/>
      <c r="P110" s="246"/>
      <c r="Q110" s="246"/>
      <c r="R110" s="246"/>
      <c r="S110" s="220"/>
      <c r="T110" s="220"/>
      <c r="U110" s="220"/>
      <c r="V110" s="220"/>
      <c r="W110" s="220"/>
      <c r="X110" s="220"/>
      <c r="Y110" s="220"/>
      <c r="Z110" s="220"/>
      <c r="AA110" s="290"/>
      <c r="AB110" s="364">
        <v>547230532</v>
      </c>
      <c r="AC110" s="365"/>
      <c r="AD110" s="365"/>
      <c r="AE110" s="365"/>
      <c r="AF110" s="365"/>
      <c r="AG110" s="365"/>
      <c r="AH110" s="365"/>
      <c r="AI110" s="366"/>
      <c r="AJ110" s="160"/>
      <c r="AK110" s="160"/>
      <c r="AL110" s="160"/>
      <c r="AM110" s="161"/>
      <c r="AN110" s="42">
        <v>1</v>
      </c>
      <c r="AO110" s="42"/>
      <c r="AP110" s="42"/>
      <c r="AQ110" s="42"/>
      <c r="AR110" s="208">
        <v>1</v>
      </c>
      <c r="AS110" s="299"/>
      <c r="AT110" s="299"/>
      <c r="AU110" s="205"/>
      <c r="AV110" s="208">
        <v>1</v>
      </c>
      <c r="AW110" s="299"/>
      <c r="AX110" s="299"/>
      <c r="AY110" s="205"/>
      <c r="AZ110" s="183">
        <f t="shared" si="5"/>
        <v>104339</v>
      </c>
      <c r="BA110" s="184"/>
      <c r="BB110" s="184"/>
      <c r="BC110" s="184"/>
      <c r="BD110" s="184"/>
      <c r="BE110" s="190"/>
      <c r="BF110" s="103">
        <v>104339</v>
      </c>
      <c r="BG110" s="103"/>
      <c r="BH110" s="103"/>
      <c r="BI110" s="103"/>
      <c r="BJ110" s="103"/>
      <c r="BK110" s="103"/>
      <c r="BL110" s="103">
        <v>104339</v>
      </c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83">
        <v>104339</v>
      </c>
      <c r="CE110" s="184"/>
      <c r="CF110" s="184"/>
      <c r="CG110" s="184"/>
      <c r="CH110" s="184"/>
      <c r="CI110" s="190"/>
      <c r="CJ110" s="183">
        <v>104339</v>
      </c>
      <c r="CK110" s="184"/>
      <c r="CL110" s="184"/>
      <c r="CM110" s="184"/>
      <c r="CN110" s="184"/>
      <c r="CO110" s="190"/>
      <c r="CP110" s="183">
        <v>104339</v>
      </c>
      <c r="CQ110" s="184"/>
      <c r="CR110" s="184"/>
      <c r="CS110" s="184"/>
      <c r="CT110" s="184"/>
      <c r="CU110" s="190"/>
    </row>
    <row r="111" spans="1:99" ht="15" customHeight="1" x14ac:dyDescent="0.2">
      <c r="A111" s="286" t="s">
        <v>539</v>
      </c>
      <c r="B111" s="287"/>
      <c r="C111" s="287"/>
      <c r="D111" s="287"/>
      <c r="E111" s="287"/>
      <c r="F111" s="287"/>
      <c r="G111" s="287"/>
      <c r="H111" s="287"/>
      <c r="I111" s="287"/>
      <c r="J111" s="287"/>
      <c r="K111" s="288"/>
      <c r="L111" s="289" t="s">
        <v>494</v>
      </c>
      <c r="M111" s="246"/>
      <c r="N111" s="246"/>
      <c r="O111" s="246"/>
      <c r="P111" s="246"/>
      <c r="Q111" s="246"/>
      <c r="R111" s="246"/>
      <c r="S111" s="220"/>
      <c r="T111" s="220"/>
      <c r="U111" s="220"/>
      <c r="V111" s="220"/>
      <c r="W111" s="220"/>
      <c r="X111" s="220"/>
      <c r="Y111" s="220"/>
      <c r="Z111" s="220"/>
      <c r="AA111" s="290"/>
      <c r="AB111" s="307">
        <v>547230502</v>
      </c>
      <c r="AC111" s="307"/>
      <c r="AD111" s="307"/>
      <c r="AE111" s="307"/>
      <c r="AF111" s="307"/>
      <c r="AG111" s="307"/>
      <c r="AH111" s="307"/>
      <c r="AI111" s="307"/>
      <c r="AJ111" s="160"/>
      <c r="AK111" s="160"/>
      <c r="AL111" s="160"/>
      <c r="AM111" s="161"/>
      <c r="AN111" s="42">
        <v>1</v>
      </c>
      <c r="AO111" s="42"/>
      <c r="AP111" s="42"/>
      <c r="AQ111" s="42"/>
      <c r="AR111" s="208">
        <v>1</v>
      </c>
      <c r="AS111" s="299"/>
      <c r="AT111" s="299"/>
      <c r="AU111" s="205"/>
      <c r="AV111" s="208">
        <v>1</v>
      </c>
      <c r="AW111" s="299"/>
      <c r="AX111" s="299"/>
      <c r="AY111" s="205"/>
      <c r="AZ111" s="183">
        <f t="shared" si="5"/>
        <v>1068000</v>
      </c>
      <c r="BA111" s="184"/>
      <c r="BB111" s="184"/>
      <c r="BC111" s="184"/>
      <c r="BD111" s="184"/>
      <c r="BE111" s="190"/>
      <c r="BF111" s="103">
        <v>1068000</v>
      </c>
      <c r="BG111" s="103"/>
      <c r="BH111" s="103"/>
      <c r="BI111" s="103"/>
      <c r="BJ111" s="103"/>
      <c r="BK111" s="103"/>
      <c r="BL111" s="103">
        <v>1068000</v>
      </c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83">
        <v>1068000</v>
      </c>
      <c r="CE111" s="184"/>
      <c r="CF111" s="184"/>
      <c r="CG111" s="184"/>
      <c r="CH111" s="184"/>
      <c r="CI111" s="190"/>
      <c r="CJ111" s="183">
        <v>1068000</v>
      </c>
      <c r="CK111" s="184"/>
      <c r="CL111" s="184"/>
      <c r="CM111" s="184"/>
      <c r="CN111" s="184"/>
      <c r="CO111" s="190"/>
      <c r="CP111" s="183">
        <v>1068000</v>
      </c>
      <c r="CQ111" s="184"/>
      <c r="CR111" s="184"/>
      <c r="CS111" s="184"/>
      <c r="CT111" s="184"/>
      <c r="CU111" s="190"/>
    </row>
    <row r="112" spans="1:99" ht="15" customHeight="1" x14ac:dyDescent="0.2">
      <c r="A112" s="286" t="s">
        <v>540</v>
      </c>
      <c r="B112" s="287"/>
      <c r="C112" s="287"/>
      <c r="D112" s="287"/>
      <c r="E112" s="287"/>
      <c r="F112" s="287"/>
      <c r="G112" s="287"/>
      <c r="H112" s="287"/>
      <c r="I112" s="287"/>
      <c r="J112" s="287"/>
      <c r="K112" s="288"/>
      <c r="L112" s="289" t="s">
        <v>494</v>
      </c>
      <c r="M112" s="246"/>
      <c r="N112" s="246"/>
      <c r="O112" s="246"/>
      <c r="P112" s="246"/>
      <c r="Q112" s="246"/>
      <c r="R112" s="246"/>
      <c r="S112" s="220"/>
      <c r="T112" s="220"/>
      <c r="U112" s="220"/>
      <c r="V112" s="220"/>
      <c r="W112" s="220"/>
      <c r="X112" s="220"/>
      <c r="Y112" s="220"/>
      <c r="Z112" s="220"/>
      <c r="AA112" s="290"/>
      <c r="AB112" s="307">
        <v>547230503</v>
      </c>
      <c r="AC112" s="307"/>
      <c r="AD112" s="307"/>
      <c r="AE112" s="307"/>
      <c r="AF112" s="307"/>
      <c r="AG112" s="307"/>
      <c r="AH112" s="307"/>
      <c r="AI112" s="307"/>
      <c r="AJ112" s="160"/>
      <c r="AK112" s="160"/>
      <c r="AL112" s="160"/>
      <c r="AM112" s="161"/>
      <c r="AN112" s="42">
        <v>1</v>
      </c>
      <c r="AO112" s="42"/>
      <c r="AP112" s="42"/>
      <c r="AQ112" s="42"/>
      <c r="AR112" s="208">
        <v>1</v>
      </c>
      <c r="AS112" s="299"/>
      <c r="AT112" s="299"/>
      <c r="AU112" s="205"/>
      <c r="AV112" s="208">
        <v>1</v>
      </c>
      <c r="AW112" s="299"/>
      <c r="AX112" s="299"/>
      <c r="AY112" s="205"/>
      <c r="AZ112" s="183">
        <f t="shared" si="5"/>
        <v>1780000</v>
      </c>
      <c r="BA112" s="184"/>
      <c r="BB112" s="184"/>
      <c r="BC112" s="184"/>
      <c r="BD112" s="184"/>
      <c r="BE112" s="190"/>
      <c r="BF112" s="103">
        <v>1780000</v>
      </c>
      <c r="BG112" s="103"/>
      <c r="BH112" s="103"/>
      <c r="BI112" s="103"/>
      <c r="BJ112" s="103"/>
      <c r="BK112" s="103"/>
      <c r="BL112" s="103">
        <v>1780000</v>
      </c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83">
        <v>1780000</v>
      </c>
      <c r="CE112" s="184"/>
      <c r="CF112" s="184"/>
      <c r="CG112" s="184"/>
      <c r="CH112" s="184"/>
      <c r="CI112" s="190"/>
      <c r="CJ112" s="183">
        <v>1780000</v>
      </c>
      <c r="CK112" s="184"/>
      <c r="CL112" s="184"/>
      <c r="CM112" s="184"/>
      <c r="CN112" s="184"/>
      <c r="CO112" s="190"/>
      <c r="CP112" s="183">
        <v>1780000</v>
      </c>
      <c r="CQ112" s="184"/>
      <c r="CR112" s="184"/>
      <c r="CS112" s="184"/>
      <c r="CT112" s="184"/>
      <c r="CU112" s="190"/>
    </row>
    <row r="113" spans="1:99" ht="15" customHeight="1" x14ac:dyDescent="0.2">
      <c r="A113" s="286" t="s">
        <v>541</v>
      </c>
      <c r="B113" s="287"/>
      <c r="C113" s="287"/>
      <c r="D113" s="287"/>
      <c r="E113" s="287"/>
      <c r="F113" s="287"/>
      <c r="G113" s="287"/>
      <c r="H113" s="287"/>
      <c r="I113" s="287"/>
      <c r="J113" s="287"/>
      <c r="K113" s="288"/>
      <c r="L113" s="289" t="s">
        <v>494</v>
      </c>
      <c r="M113" s="246"/>
      <c r="N113" s="246"/>
      <c r="O113" s="246"/>
      <c r="P113" s="246"/>
      <c r="Q113" s="246"/>
      <c r="R113" s="246"/>
      <c r="S113" s="220"/>
      <c r="T113" s="220"/>
      <c r="U113" s="220"/>
      <c r="V113" s="220"/>
      <c r="W113" s="220"/>
      <c r="X113" s="220"/>
      <c r="Y113" s="220"/>
      <c r="Z113" s="220"/>
      <c r="AA113" s="290"/>
      <c r="AB113" s="307">
        <v>547230553</v>
      </c>
      <c r="AC113" s="307"/>
      <c r="AD113" s="307"/>
      <c r="AE113" s="307"/>
      <c r="AF113" s="307"/>
      <c r="AG113" s="307"/>
      <c r="AH113" s="307"/>
      <c r="AI113" s="307"/>
      <c r="AJ113" s="160"/>
      <c r="AK113" s="160"/>
      <c r="AL113" s="160"/>
      <c r="AM113" s="161"/>
      <c r="AN113" s="42">
        <v>1</v>
      </c>
      <c r="AO113" s="42"/>
      <c r="AP113" s="42"/>
      <c r="AQ113" s="42"/>
      <c r="AR113" s="208">
        <v>1</v>
      </c>
      <c r="AS113" s="299"/>
      <c r="AT113" s="299"/>
      <c r="AU113" s="205"/>
      <c r="AV113" s="208">
        <v>1</v>
      </c>
      <c r="AW113" s="299"/>
      <c r="AX113" s="299"/>
      <c r="AY113" s="205"/>
      <c r="AZ113" s="183">
        <f t="shared" ref="AZ113:AZ119" si="6">CD113/AN113</f>
        <v>3300800</v>
      </c>
      <c r="BA113" s="184"/>
      <c r="BB113" s="184"/>
      <c r="BC113" s="184"/>
      <c r="BD113" s="184"/>
      <c r="BE113" s="190"/>
      <c r="BF113" s="103">
        <v>3300800</v>
      </c>
      <c r="BG113" s="103"/>
      <c r="BH113" s="103"/>
      <c r="BI113" s="103"/>
      <c r="BJ113" s="103"/>
      <c r="BK113" s="103"/>
      <c r="BL113" s="103">
        <v>3300800</v>
      </c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83">
        <v>3300800</v>
      </c>
      <c r="CE113" s="184"/>
      <c r="CF113" s="184"/>
      <c r="CG113" s="184"/>
      <c r="CH113" s="184"/>
      <c r="CI113" s="190"/>
      <c r="CJ113" s="183">
        <v>3300800</v>
      </c>
      <c r="CK113" s="184"/>
      <c r="CL113" s="184"/>
      <c r="CM113" s="184"/>
      <c r="CN113" s="184"/>
      <c r="CO113" s="190"/>
      <c r="CP113" s="183">
        <v>3300800</v>
      </c>
      <c r="CQ113" s="184"/>
      <c r="CR113" s="184"/>
      <c r="CS113" s="184"/>
      <c r="CT113" s="184"/>
      <c r="CU113" s="190"/>
    </row>
    <row r="114" spans="1:99" ht="15" customHeight="1" x14ac:dyDescent="0.2">
      <c r="A114" s="286" t="s">
        <v>541</v>
      </c>
      <c r="B114" s="287"/>
      <c r="C114" s="287"/>
      <c r="D114" s="287"/>
      <c r="E114" s="287"/>
      <c r="F114" s="287"/>
      <c r="G114" s="287"/>
      <c r="H114" s="287"/>
      <c r="I114" s="287"/>
      <c r="J114" s="287"/>
      <c r="K114" s="288"/>
      <c r="L114" s="289" t="s">
        <v>494</v>
      </c>
      <c r="M114" s="246"/>
      <c r="N114" s="246"/>
      <c r="O114" s="246"/>
      <c r="P114" s="246"/>
      <c r="Q114" s="246"/>
      <c r="R114" s="246"/>
      <c r="S114" s="220"/>
      <c r="T114" s="220"/>
      <c r="U114" s="220"/>
      <c r="V114" s="220"/>
      <c r="W114" s="220"/>
      <c r="X114" s="220"/>
      <c r="Y114" s="220"/>
      <c r="Z114" s="220"/>
      <c r="AA114" s="290"/>
      <c r="AB114" s="307">
        <v>547230554</v>
      </c>
      <c r="AC114" s="307"/>
      <c r="AD114" s="307"/>
      <c r="AE114" s="307"/>
      <c r="AF114" s="307"/>
      <c r="AG114" s="307"/>
      <c r="AH114" s="307"/>
      <c r="AI114" s="307"/>
      <c r="AJ114" s="160"/>
      <c r="AK114" s="160"/>
      <c r="AL114" s="160"/>
      <c r="AM114" s="161"/>
      <c r="AN114" s="42">
        <v>1</v>
      </c>
      <c r="AO114" s="42"/>
      <c r="AP114" s="42"/>
      <c r="AQ114" s="42"/>
      <c r="AR114" s="208">
        <v>1</v>
      </c>
      <c r="AS114" s="299"/>
      <c r="AT114" s="299"/>
      <c r="AU114" s="205"/>
      <c r="AV114" s="208">
        <v>1</v>
      </c>
      <c r="AW114" s="299"/>
      <c r="AX114" s="299"/>
      <c r="AY114" s="205"/>
      <c r="AZ114" s="183">
        <f t="shared" si="6"/>
        <v>6274700</v>
      </c>
      <c r="BA114" s="184"/>
      <c r="BB114" s="184"/>
      <c r="BC114" s="184"/>
      <c r="BD114" s="184"/>
      <c r="BE114" s="190"/>
      <c r="BF114" s="103">
        <v>6274700</v>
      </c>
      <c r="BG114" s="103"/>
      <c r="BH114" s="103"/>
      <c r="BI114" s="103"/>
      <c r="BJ114" s="103"/>
      <c r="BK114" s="103"/>
      <c r="BL114" s="103">
        <v>6274700</v>
      </c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83">
        <v>6274700</v>
      </c>
      <c r="CE114" s="184"/>
      <c r="CF114" s="184"/>
      <c r="CG114" s="184"/>
      <c r="CH114" s="184"/>
      <c r="CI114" s="190"/>
      <c r="CJ114" s="183">
        <v>6274700</v>
      </c>
      <c r="CK114" s="184"/>
      <c r="CL114" s="184"/>
      <c r="CM114" s="184"/>
      <c r="CN114" s="184"/>
      <c r="CO114" s="190"/>
      <c r="CP114" s="183">
        <v>6274700</v>
      </c>
      <c r="CQ114" s="184"/>
      <c r="CR114" s="184"/>
      <c r="CS114" s="184"/>
      <c r="CT114" s="184"/>
      <c r="CU114" s="190"/>
    </row>
    <row r="115" spans="1:99" ht="15" customHeight="1" x14ac:dyDescent="0.2">
      <c r="A115" s="286" t="s">
        <v>541</v>
      </c>
      <c r="B115" s="287"/>
      <c r="C115" s="287"/>
      <c r="D115" s="287"/>
      <c r="E115" s="287"/>
      <c r="F115" s="287"/>
      <c r="G115" s="287"/>
      <c r="H115" s="287"/>
      <c r="I115" s="287"/>
      <c r="J115" s="287"/>
      <c r="K115" s="288"/>
      <c r="L115" s="289" t="s">
        <v>494</v>
      </c>
      <c r="M115" s="246"/>
      <c r="N115" s="246"/>
      <c r="O115" s="246"/>
      <c r="P115" s="246"/>
      <c r="Q115" s="246"/>
      <c r="R115" s="246"/>
      <c r="S115" s="220"/>
      <c r="T115" s="220"/>
      <c r="U115" s="220"/>
      <c r="V115" s="220"/>
      <c r="W115" s="220"/>
      <c r="X115" s="220"/>
      <c r="Y115" s="220"/>
      <c r="Z115" s="220"/>
      <c r="AA115" s="290"/>
      <c r="AB115" s="307">
        <v>547230552</v>
      </c>
      <c r="AC115" s="307"/>
      <c r="AD115" s="307"/>
      <c r="AE115" s="307"/>
      <c r="AF115" s="307"/>
      <c r="AG115" s="307"/>
      <c r="AH115" s="307"/>
      <c r="AI115" s="307"/>
      <c r="AJ115" s="160"/>
      <c r="AK115" s="160"/>
      <c r="AL115" s="160"/>
      <c r="AM115" s="161"/>
      <c r="AN115" s="42">
        <v>1</v>
      </c>
      <c r="AO115" s="42"/>
      <c r="AP115" s="42"/>
      <c r="AQ115" s="42"/>
      <c r="AR115" s="208">
        <v>1</v>
      </c>
      <c r="AS115" s="299"/>
      <c r="AT115" s="299"/>
      <c r="AU115" s="205"/>
      <c r="AV115" s="208">
        <v>1</v>
      </c>
      <c r="AW115" s="299"/>
      <c r="AX115" s="299"/>
      <c r="AY115" s="205"/>
      <c r="AZ115" s="183">
        <f t="shared" si="6"/>
        <v>9902300</v>
      </c>
      <c r="BA115" s="184"/>
      <c r="BB115" s="184"/>
      <c r="BC115" s="184"/>
      <c r="BD115" s="184"/>
      <c r="BE115" s="190"/>
      <c r="BF115" s="103">
        <v>9902300</v>
      </c>
      <c r="BG115" s="103"/>
      <c r="BH115" s="103"/>
      <c r="BI115" s="103"/>
      <c r="BJ115" s="103"/>
      <c r="BK115" s="103"/>
      <c r="BL115" s="103">
        <v>9902300</v>
      </c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83">
        <v>9902300</v>
      </c>
      <c r="CE115" s="184"/>
      <c r="CF115" s="184"/>
      <c r="CG115" s="184"/>
      <c r="CH115" s="184"/>
      <c r="CI115" s="190"/>
      <c r="CJ115" s="183">
        <v>9902300</v>
      </c>
      <c r="CK115" s="184"/>
      <c r="CL115" s="184"/>
      <c r="CM115" s="184"/>
      <c r="CN115" s="184"/>
      <c r="CO115" s="190"/>
      <c r="CP115" s="183">
        <v>9902300</v>
      </c>
      <c r="CQ115" s="184"/>
      <c r="CR115" s="184"/>
      <c r="CS115" s="184"/>
      <c r="CT115" s="184"/>
      <c r="CU115" s="190"/>
    </row>
    <row r="116" spans="1:99" ht="15" customHeight="1" x14ac:dyDescent="0.2">
      <c r="A116" s="286" t="s">
        <v>541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8"/>
      <c r="L116" s="289" t="s">
        <v>494</v>
      </c>
      <c r="M116" s="246"/>
      <c r="N116" s="246"/>
      <c r="O116" s="246"/>
      <c r="P116" s="246"/>
      <c r="Q116" s="246"/>
      <c r="R116" s="246"/>
      <c r="S116" s="220"/>
      <c r="T116" s="220"/>
      <c r="U116" s="220"/>
      <c r="V116" s="220"/>
      <c r="W116" s="220"/>
      <c r="X116" s="220"/>
      <c r="Y116" s="220"/>
      <c r="Z116" s="220"/>
      <c r="AA116" s="290"/>
      <c r="AB116" s="307">
        <v>547230556</v>
      </c>
      <c r="AC116" s="307"/>
      <c r="AD116" s="307"/>
      <c r="AE116" s="307"/>
      <c r="AF116" s="307"/>
      <c r="AG116" s="307"/>
      <c r="AH116" s="307"/>
      <c r="AI116" s="307"/>
      <c r="AJ116" s="160"/>
      <c r="AK116" s="160"/>
      <c r="AL116" s="160"/>
      <c r="AM116" s="161"/>
      <c r="AN116" s="42">
        <v>1</v>
      </c>
      <c r="AO116" s="42"/>
      <c r="AP116" s="42"/>
      <c r="AQ116" s="42"/>
      <c r="AR116" s="208">
        <v>0</v>
      </c>
      <c r="AS116" s="299"/>
      <c r="AT116" s="299"/>
      <c r="AU116" s="205"/>
      <c r="AV116" s="208">
        <v>0</v>
      </c>
      <c r="AW116" s="299"/>
      <c r="AX116" s="299"/>
      <c r="AY116" s="205"/>
      <c r="AZ116" s="183">
        <f>CD116/AN116</f>
        <v>0</v>
      </c>
      <c r="BA116" s="184"/>
      <c r="BB116" s="184"/>
      <c r="BC116" s="184"/>
      <c r="BD116" s="184"/>
      <c r="BE116" s="190"/>
      <c r="BF116" s="103">
        <v>0</v>
      </c>
      <c r="BG116" s="103"/>
      <c r="BH116" s="103"/>
      <c r="BI116" s="103"/>
      <c r="BJ116" s="103"/>
      <c r="BK116" s="103"/>
      <c r="BL116" s="103">
        <v>0</v>
      </c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296"/>
      <c r="CE116" s="297"/>
      <c r="CF116" s="297"/>
      <c r="CG116" s="297"/>
      <c r="CH116" s="297"/>
      <c r="CI116" s="298"/>
      <c r="CJ116" s="296"/>
      <c r="CK116" s="297"/>
      <c r="CL116" s="297"/>
      <c r="CM116" s="297"/>
      <c r="CN116" s="297"/>
      <c r="CO116" s="298"/>
      <c r="CP116" s="296"/>
      <c r="CQ116" s="297"/>
      <c r="CR116" s="297"/>
      <c r="CS116" s="297"/>
      <c r="CT116" s="297"/>
      <c r="CU116" s="298"/>
    </row>
    <row r="117" spans="1:99" ht="15" customHeight="1" x14ac:dyDescent="0.2">
      <c r="A117" s="286" t="s">
        <v>610</v>
      </c>
      <c r="B117" s="287"/>
      <c r="C117" s="287"/>
      <c r="D117" s="287"/>
      <c r="E117" s="287"/>
      <c r="F117" s="287"/>
      <c r="G117" s="287"/>
      <c r="H117" s="287"/>
      <c r="I117" s="287"/>
      <c r="J117" s="287"/>
      <c r="K117" s="288"/>
      <c r="L117" s="289" t="s">
        <v>494</v>
      </c>
      <c r="M117" s="246"/>
      <c r="N117" s="246"/>
      <c r="O117" s="246"/>
      <c r="P117" s="246"/>
      <c r="Q117" s="246"/>
      <c r="R117" s="246"/>
      <c r="S117" s="220"/>
      <c r="T117" s="220"/>
      <c r="U117" s="220"/>
      <c r="V117" s="220"/>
      <c r="W117" s="220"/>
      <c r="X117" s="220"/>
      <c r="Y117" s="220"/>
      <c r="Z117" s="220"/>
      <c r="AA117" s="290"/>
      <c r="AB117" s="307">
        <v>547230506</v>
      </c>
      <c r="AC117" s="307"/>
      <c r="AD117" s="307"/>
      <c r="AE117" s="307"/>
      <c r="AF117" s="307"/>
      <c r="AG117" s="307"/>
      <c r="AH117" s="307"/>
      <c r="AI117" s="307"/>
      <c r="AJ117" s="160"/>
      <c r="AK117" s="160"/>
      <c r="AL117" s="160"/>
      <c r="AM117" s="161"/>
      <c r="AN117" s="42">
        <v>1</v>
      </c>
      <c r="AO117" s="42"/>
      <c r="AP117" s="42"/>
      <c r="AQ117" s="42"/>
      <c r="AR117" s="208">
        <v>1</v>
      </c>
      <c r="AS117" s="299"/>
      <c r="AT117" s="299"/>
      <c r="AU117" s="205"/>
      <c r="AV117" s="208">
        <v>1</v>
      </c>
      <c r="AW117" s="299"/>
      <c r="AX117" s="299"/>
      <c r="AY117" s="205"/>
      <c r="AZ117" s="183">
        <f t="shared" si="6"/>
        <v>0</v>
      </c>
      <c r="BA117" s="184"/>
      <c r="BB117" s="184"/>
      <c r="BC117" s="184"/>
      <c r="BD117" s="184"/>
      <c r="BE117" s="190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296"/>
      <c r="CE117" s="297"/>
      <c r="CF117" s="297"/>
      <c r="CG117" s="297"/>
      <c r="CH117" s="297"/>
      <c r="CI117" s="298"/>
      <c r="CJ117" s="296"/>
      <c r="CK117" s="297"/>
      <c r="CL117" s="297"/>
      <c r="CM117" s="297"/>
      <c r="CN117" s="297"/>
      <c r="CO117" s="298"/>
      <c r="CP117" s="296"/>
      <c r="CQ117" s="297"/>
      <c r="CR117" s="297"/>
      <c r="CS117" s="297"/>
      <c r="CT117" s="297"/>
      <c r="CU117" s="298"/>
    </row>
    <row r="118" spans="1:99" ht="15" customHeight="1" x14ac:dyDescent="0.2">
      <c r="A118" s="286" t="s">
        <v>605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8"/>
      <c r="L118" s="289" t="s">
        <v>494</v>
      </c>
      <c r="M118" s="246"/>
      <c r="N118" s="246"/>
      <c r="O118" s="246"/>
      <c r="P118" s="246"/>
      <c r="Q118" s="246"/>
      <c r="R118" s="246"/>
      <c r="S118" s="220"/>
      <c r="T118" s="220"/>
      <c r="U118" s="220"/>
      <c r="V118" s="220"/>
      <c r="W118" s="220"/>
      <c r="X118" s="220"/>
      <c r="Y118" s="220"/>
      <c r="Z118" s="220"/>
      <c r="AA118" s="290"/>
      <c r="AB118" s="307">
        <v>547230506</v>
      </c>
      <c r="AC118" s="307"/>
      <c r="AD118" s="307"/>
      <c r="AE118" s="307"/>
      <c r="AF118" s="307"/>
      <c r="AG118" s="307"/>
      <c r="AH118" s="307"/>
      <c r="AI118" s="307"/>
      <c r="AJ118" s="160"/>
      <c r="AK118" s="160"/>
      <c r="AL118" s="160"/>
      <c r="AM118" s="161"/>
      <c r="AN118" s="42">
        <v>1</v>
      </c>
      <c r="AO118" s="42"/>
      <c r="AP118" s="42"/>
      <c r="AQ118" s="42"/>
      <c r="AR118" s="208">
        <v>1</v>
      </c>
      <c r="AS118" s="299"/>
      <c r="AT118" s="299"/>
      <c r="AU118" s="205"/>
      <c r="AV118" s="208">
        <v>1</v>
      </c>
      <c r="AW118" s="299"/>
      <c r="AX118" s="299"/>
      <c r="AY118" s="205"/>
      <c r="AZ118" s="183">
        <f t="shared" si="6"/>
        <v>0</v>
      </c>
      <c r="BA118" s="184"/>
      <c r="BB118" s="184"/>
      <c r="BC118" s="184"/>
      <c r="BD118" s="184"/>
      <c r="BE118" s="190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296"/>
      <c r="CE118" s="297"/>
      <c r="CF118" s="297"/>
      <c r="CG118" s="297"/>
      <c r="CH118" s="297"/>
      <c r="CI118" s="298"/>
      <c r="CJ118" s="296"/>
      <c r="CK118" s="297"/>
      <c r="CL118" s="297"/>
      <c r="CM118" s="297"/>
      <c r="CN118" s="297"/>
      <c r="CO118" s="298"/>
      <c r="CP118" s="296"/>
      <c r="CQ118" s="297"/>
      <c r="CR118" s="297"/>
      <c r="CS118" s="297"/>
      <c r="CT118" s="297"/>
      <c r="CU118" s="298"/>
    </row>
    <row r="119" spans="1:99" ht="15" customHeight="1" thickBot="1" x14ac:dyDescent="0.25">
      <c r="A119" s="286" t="s">
        <v>605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8"/>
      <c r="L119" s="551" t="s">
        <v>494</v>
      </c>
      <c r="M119" s="552"/>
      <c r="N119" s="552"/>
      <c r="O119" s="552"/>
      <c r="P119" s="552"/>
      <c r="Q119" s="552"/>
      <c r="R119" s="552"/>
      <c r="S119" s="553"/>
      <c r="T119" s="553"/>
      <c r="U119" s="553"/>
      <c r="V119" s="553"/>
      <c r="W119" s="553"/>
      <c r="X119" s="553"/>
      <c r="Y119" s="553"/>
      <c r="Z119" s="553"/>
      <c r="AA119" s="554"/>
      <c r="AB119" s="375">
        <v>547230512</v>
      </c>
      <c r="AC119" s="375"/>
      <c r="AD119" s="375"/>
      <c r="AE119" s="375"/>
      <c r="AF119" s="375"/>
      <c r="AG119" s="375"/>
      <c r="AH119" s="375"/>
      <c r="AI119" s="375"/>
      <c r="AJ119" s="160"/>
      <c r="AK119" s="160"/>
      <c r="AL119" s="160"/>
      <c r="AM119" s="161"/>
      <c r="AN119" s="42">
        <v>1</v>
      </c>
      <c r="AO119" s="42"/>
      <c r="AP119" s="42"/>
      <c r="AQ119" s="42"/>
      <c r="AR119" s="208">
        <v>1</v>
      </c>
      <c r="AS119" s="299"/>
      <c r="AT119" s="299"/>
      <c r="AU119" s="205"/>
      <c r="AV119" s="208">
        <v>1</v>
      </c>
      <c r="AW119" s="299"/>
      <c r="AX119" s="299"/>
      <c r="AY119" s="205"/>
      <c r="AZ119" s="183">
        <f t="shared" si="6"/>
        <v>0</v>
      </c>
      <c r="BA119" s="184"/>
      <c r="BB119" s="184"/>
      <c r="BC119" s="184"/>
      <c r="BD119" s="184"/>
      <c r="BE119" s="190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555"/>
      <c r="CE119" s="556"/>
      <c r="CF119" s="556"/>
      <c r="CG119" s="556"/>
      <c r="CH119" s="556"/>
      <c r="CI119" s="557"/>
      <c r="CJ119" s="555"/>
      <c r="CK119" s="556"/>
      <c r="CL119" s="556"/>
      <c r="CM119" s="556"/>
      <c r="CN119" s="556"/>
      <c r="CO119" s="557"/>
      <c r="CP119" s="555"/>
      <c r="CQ119" s="556"/>
      <c r="CR119" s="556"/>
      <c r="CS119" s="556"/>
      <c r="CT119" s="556"/>
      <c r="CU119" s="557"/>
    </row>
    <row r="120" spans="1:99" ht="15" customHeight="1" x14ac:dyDescent="0.2">
      <c r="A120" s="286"/>
      <c r="B120" s="287"/>
      <c r="C120" s="287"/>
      <c r="D120" s="287"/>
      <c r="E120" s="287"/>
      <c r="F120" s="287"/>
      <c r="G120" s="287"/>
      <c r="H120" s="287"/>
      <c r="I120" s="287"/>
      <c r="J120" s="287"/>
      <c r="K120" s="288"/>
      <c r="L120" s="289"/>
      <c r="M120" s="246"/>
      <c r="N120" s="246"/>
      <c r="O120" s="246"/>
      <c r="P120" s="246"/>
      <c r="Q120" s="246"/>
      <c r="R120" s="246"/>
      <c r="S120" s="397" t="s">
        <v>618</v>
      </c>
      <c r="T120" s="397"/>
      <c r="U120" s="397"/>
      <c r="V120" s="397"/>
      <c r="W120" s="397"/>
      <c r="X120" s="397"/>
      <c r="Y120" s="397"/>
      <c r="Z120" s="397"/>
      <c r="AA120" s="398"/>
      <c r="AB120" s="399" t="s">
        <v>501</v>
      </c>
      <c r="AC120" s="399"/>
      <c r="AD120" s="399"/>
      <c r="AE120" s="399"/>
      <c r="AF120" s="399"/>
      <c r="AG120" s="399"/>
      <c r="AH120" s="399"/>
      <c r="AI120" s="399"/>
      <c r="AJ120" s="189" t="s">
        <v>57</v>
      </c>
      <c r="AK120" s="97"/>
      <c r="AL120" s="97"/>
      <c r="AM120" s="77"/>
      <c r="AN120" s="42"/>
      <c r="AO120" s="42"/>
      <c r="AP120" s="42"/>
      <c r="AQ120" s="42"/>
      <c r="AR120" s="103"/>
      <c r="AS120" s="103"/>
      <c r="AT120" s="103"/>
      <c r="AU120" s="103"/>
      <c r="AV120" s="103"/>
      <c r="AW120" s="103"/>
      <c r="AX120" s="103"/>
      <c r="AY120" s="103"/>
      <c r="AZ120" s="183"/>
      <c r="BA120" s="184"/>
      <c r="BB120" s="184"/>
      <c r="BC120" s="184"/>
      <c r="BD120" s="184"/>
      <c r="BE120" s="190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309">
        <f>SUM(CD84)</f>
        <v>539404.6</v>
      </c>
      <c r="CE120" s="310"/>
      <c r="CF120" s="310"/>
      <c r="CG120" s="310"/>
      <c r="CH120" s="310"/>
      <c r="CI120" s="311"/>
      <c r="CJ120" s="309">
        <f>SUM(CJ84)</f>
        <v>539404.6</v>
      </c>
      <c r="CK120" s="310"/>
      <c r="CL120" s="310"/>
      <c r="CM120" s="310"/>
      <c r="CN120" s="310"/>
      <c r="CO120" s="311"/>
      <c r="CP120" s="309">
        <f>SUM(CP84)</f>
        <v>539404.6</v>
      </c>
      <c r="CQ120" s="310"/>
      <c r="CR120" s="310"/>
      <c r="CS120" s="310"/>
      <c r="CT120" s="310"/>
      <c r="CU120" s="311"/>
    </row>
    <row r="121" spans="1:99" ht="15" customHeight="1" x14ac:dyDescent="0.2">
      <c r="A121" s="286"/>
      <c r="B121" s="287"/>
      <c r="C121" s="287"/>
      <c r="D121" s="287"/>
      <c r="E121" s="287"/>
      <c r="F121" s="287"/>
      <c r="G121" s="287"/>
      <c r="H121" s="287"/>
      <c r="I121" s="287"/>
      <c r="J121" s="287"/>
      <c r="K121" s="288"/>
      <c r="L121" s="289"/>
      <c r="M121" s="246"/>
      <c r="N121" s="246"/>
      <c r="O121" s="246"/>
      <c r="P121" s="246"/>
      <c r="Q121" s="246"/>
      <c r="R121" s="246"/>
      <c r="S121" s="397" t="s">
        <v>617</v>
      </c>
      <c r="T121" s="397"/>
      <c r="U121" s="397"/>
      <c r="V121" s="397"/>
      <c r="W121" s="397"/>
      <c r="X121" s="397"/>
      <c r="Y121" s="397"/>
      <c r="Z121" s="397"/>
      <c r="AA121" s="398"/>
      <c r="AB121" s="399" t="s">
        <v>501</v>
      </c>
      <c r="AC121" s="399"/>
      <c r="AD121" s="399"/>
      <c r="AE121" s="399"/>
      <c r="AF121" s="399"/>
      <c r="AG121" s="399"/>
      <c r="AH121" s="399"/>
      <c r="AI121" s="399"/>
      <c r="AJ121" s="189" t="s">
        <v>569</v>
      </c>
      <c r="AK121" s="97"/>
      <c r="AL121" s="97"/>
      <c r="AM121" s="77"/>
      <c r="AN121" s="42"/>
      <c r="AO121" s="42"/>
      <c r="AP121" s="42"/>
      <c r="AQ121" s="42"/>
      <c r="AR121" s="103"/>
      <c r="AS121" s="103"/>
      <c r="AT121" s="103"/>
      <c r="AU121" s="103"/>
      <c r="AV121" s="103"/>
      <c r="AW121" s="103"/>
      <c r="AX121" s="103"/>
      <c r="AY121" s="103"/>
      <c r="AZ121" s="183"/>
      <c r="BA121" s="184"/>
      <c r="BB121" s="184"/>
      <c r="BC121" s="184"/>
      <c r="BD121" s="184"/>
      <c r="BE121" s="190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368">
        <f>SUM(CD85)</f>
        <v>400000</v>
      </c>
      <c r="CE121" s="369"/>
      <c r="CF121" s="369"/>
      <c r="CG121" s="369"/>
      <c r="CH121" s="369"/>
      <c r="CI121" s="370"/>
      <c r="CJ121" s="368">
        <f t="shared" ref="CJ121" si="7">SUM(CJ85)</f>
        <v>400000</v>
      </c>
      <c r="CK121" s="369"/>
      <c r="CL121" s="369"/>
      <c r="CM121" s="369"/>
      <c r="CN121" s="369"/>
      <c r="CO121" s="370"/>
      <c r="CP121" s="368">
        <f t="shared" ref="CP121" si="8">SUM(CP85)</f>
        <v>400000</v>
      </c>
      <c r="CQ121" s="369"/>
      <c r="CR121" s="369"/>
      <c r="CS121" s="369"/>
      <c r="CT121" s="369"/>
      <c r="CU121" s="370"/>
    </row>
    <row r="122" spans="1:99" ht="15" customHeight="1" x14ac:dyDescent="0.2">
      <c r="A122" s="286"/>
      <c r="B122" s="287"/>
      <c r="C122" s="287"/>
      <c r="D122" s="287"/>
      <c r="E122" s="287"/>
      <c r="F122" s="287"/>
      <c r="G122" s="287"/>
      <c r="H122" s="287"/>
      <c r="I122" s="287"/>
      <c r="J122" s="287"/>
      <c r="K122" s="288"/>
      <c r="L122" s="289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558"/>
      <c r="AB122" s="399" t="s">
        <v>501</v>
      </c>
      <c r="AC122" s="399"/>
      <c r="AD122" s="399"/>
      <c r="AE122" s="399"/>
      <c r="AF122" s="399"/>
      <c r="AG122" s="399"/>
      <c r="AH122" s="399"/>
      <c r="AI122" s="399"/>
      <c r="AJ122" s="189" t="s">
        <v>606</v>
      </c>
      <c r="AK122" s="97"/>
      <c r="AL122" s="97"/>
      <c r="AM122" s="77"/>
      <c r="AN122" s="42"/>
      <c r="AO122" s="42"/>
      <c r="AP122" s="42"/>
      <c r="AQ122" s="42"/>
      <c r="AR122" s="103"/>
      <c r="AS122" s="103"/>
      <c r="AT122" s="103"/>
      <c r="AU122" s="103"/>
      <c r="AV122" s="103"/>
      <c r="AW122" s="103"/>
      <c r="AX122" s="103"/>
      <c r="AY122" s="103"/>
      <c r="AZ122" s="183"/>
      <c r="BA122" s="184"/>
      <c r="BB122" s="184"/>
      <c r="BC122" s="184"/>
      <c r="BD122" s="184"/>
      <c r="BE122" s="190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368">
        <f>CD86+CD87</f>
        <v>0</v>
      </c>
      <c r="CE122" s="369"/>
      <c r="CF122" s="369"/>
      <c r="CG122" s="369"/>
      <c r="CH122" s="369"/>
      <c r="CI122" s="370"/>
      <c r="CJ122" s="368">
        <v>0</v>
      </c>
      <c r="CK122" s="369"/>
      <c r="CL122" s="369"/>
      <c r="CM122" s="369"/>
      <c r="CN122" s="369"/>
      <c r="CO122" s="370"/>
      <c r="CP122" s="368">
        <v>0</v>
      </c>
      <c r="CQ122" s="369"/>
      <c r="CR122" s="369"/>
      <c r="CS122" s="369"/>
      <c r="CT122" s="369"/>
      <c r="CU122" s="370"/>
    </row>
    <row r="123" spans="1:99" ht="15" customHeight="1" x14ac:dyDescent="0.2">
      <c r="A123" s="286"/>
      <c r="B123" s="287"/>
      <c r="C123" s="287"/>
      <c r="D123" s="287"/>
      <c r="E123" s="287"/>
      <c r="F123" s="287"/>
      <c r="G123" s="287"/>
      <c r="H123" s="287"/>
      <c r="I123" s="287"/>
      <c r="J123" s="287"/>
      <c r="K123" s="288"/>
      <c r="L123" s="289"/>
      <c r="M123" s="246"/>
      <c r="N123" s="246"/>
      <c r="O123" s="246"/>
      <c r="P123" s="246"/>
      <c r="Q123" s="246"/>
      <c r="R123" s="246"/>
      <c r="S123" s="220"/>
      <c r="T123" s="220"/>
      <c r="U123" s="220"/>
      <c r="V123" s="220"/>
      <c r="W123" s="220"/>
      <c r="X123" s="220"/>
      <c r="Y123" s="220"/>
      <c r="Z123" s="220"/>
      <c r="AA123" s="290"/>
      <c r="AB123" s="307">
        <v>547230403</v>
      </c>
      <c r="AC123" s="307"/>
      <c r="AD123" s="307"/>
      <c r="AE123" s="307"/>
      <c r="AF123" s="307"/>
      <c r="AG123" s="307"/>
      <c r="AH123" s="307"/>
      <c r="AI123" s="307"/>
      <c r="AJ123" s="160"/>
      <c r="AK123" s="160"/>
      <c r="AL123" s="160"/>
      <c r="AM123" s="161"/>
      <c r="AN123" s="42"/>
      <c r="AO123" s="42"/>
      <c r="AP123" s="42"/>
      <c r="AQ123" s="42"/>
      <c r="AR123" s="103"/>
      <c r="AS123" s="103"/>
      <c r="AT123" s="103"/>
      <c r="AU123" s="103"/>
      <c r="AV123" s="103"/>
      <c r="AW123" s="103"/>
      <c r="AX123" s="103"/>
      <c r="AY123" s="103"/>
      <c r="AZ123" s="183"/>
      <c r="BA123" s="184"/>
      <c r="BB123" s="184"/>
      <c r="BC123" s="184"/>
      <c r="BD123" s="184"/>
      <c r="BE123" s="190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368">
        <f>CD88</f>
        <v>471606.94</v>
      </c>
      <c r="CE123" s="369"/>
      <c r="CF123" s="369"/>
      <c r="CG123" s="369"/>
      <c r="CH123" s="369"/>
      <c r="CI123" s="370"/>
      <c r="CJ123" s="368">
        <f>CJ88</f>
        <v>471606.94</v>
      </c>
      <c r="CK123" s="369"/>
      <c r="CL123" s="369"/>
      <c r="CM123" s="369"/>
      <c r="CN123" s="369"/>
      <c r="CO123" s="370"/>
      <c r="CP123" s="368">
        <f>CP88</f>
        <v>471606.94</v>
      </c>
      <c r="CQ123" s="369"/>
      <c r="CR123" s="369"/>
      <c r="CS123" s="369"/>
      <c r="CT123" s="369"/>
      <c r="CU123" s="370"/>
    </row>
    <row r="124" spans="1:99" ht="15" customHeight="1" x14ac:dyDescent="0.2">
      <c r="A124" s="286"/>
      <c r="B124" s="287"/>
      <c r="C124" s="287"/>
      <c r="D124" s="287"/>
      <c r="E124" s="287"/>
      <c r="F124" s="287"/>
      <c r="G124" s="287"/>
      <c r="H124" s="287"/>
      <c r="I124" s="287"/>
      <c r="J124" s="287"/>
      <c r="K124" s="288"/>
      <c r="L124" s="289"/>
      <c r="M124" s="246"/>
      <c r="N124" s="246"/>
      <c r="O124" s="246"/>
      <c r="P124" s="246"/>
      <c r="Q124" s="246"/>
      <c r="R124" s="246"/>
      <c r="S124" s="220"/>
      <c r="T124" s="220"/>
      <c r="U124" s="220"/>
      <c r="V124" s="220"/>
      <c r="W124" s="220"/>
      <c r="X124" s="220"/>
      <c r="Y124" s="220"/>
      <c r="Z124" s="220"/>
      <c r="AA124" s="290"/>
      <c r="AB124" s="307">
        <v>547230401</v>
      </c>
      <c r="AC124" s="307"/>
      <c r="AD124" s="307"/>
      <c r="AE124" s="307"/>
      <c r="AF124" s="307"/>
      <c r="AG124" s="307"/>
      <c r="AH124" s="307"/>
      <c r="AI124" s="307"/>
      <c r="AJ124" s="160"/>
      <c r="AK124" s="160"/>
      <c r="AL124" s="160"/>
      <c r="AM124" s="161"/>
      <c r="AN124" s="42"/>
      <c r="AO124" s="42"/>
      <c r="AP124" s="42"/>
      <c r="AQ124" s="42"/>
      <c r="AR124" s="103"/>
      <c r="AS124" s="103"/>
      <c r="AT124" s="103"/>
      <c r="AU124" s="103"/>
      <c r="AV124" s="103"/>
      <c r="AW124" s="103"/>
      <c r="AX124" s="103"/>
      <c r="AY124" s="103"/>
      <c r="AZ124" s="183"/>
      <c r="BA124" s="184"/>
      <c r="BB124" s="184"/>
      <c r="BC124" s="184"/>
      <c r="BD124" s="184"/>
      <c r="BE124" s="190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368">
        <f>SUM(CD89:CI99)</f>
        <v>1197636.83</v>
      </c>
      <c r="CE124" s="369"/>
      <c r="CF124" s="369"/>
      <c r="CG124" s="369"/>
      <c r="CH124" s="369"/>
      <c r="CI124" s="370"/>
      <c r="CJ124" s="368">
        <f>SUM(CJ89:CO99)</f>
        <v>1197636.83</v>
      </c>
      <c r="CK124" s="369"/>
      <c r="CL124" s="369"/>
      <c r="CM124" s="369"/>
      <c r="CN124" s="369"/>
      <c r="CO124" s="370"/>
      <c r="CP124" s="368">
        <f>SUM(CP89:CU99)</f>
        <v>1197636.83</v>
      </c>
      <c r="CQ124" s="369"/>
      <c r="CR124" s="369"/>
      <c r="CS124" s="369"/>
      <c r="CT124" s="369"/>
      <c r="CU124" s="370"/>
    </row>
    <row r="125" spans="1:99" ht="15" customHeight="1" x14ac:dyDescent="0.2">
      <c r="A125" s="286"/>
      <c r="B125" s="287"/>
      <c r="C125" s="287"/>
      <c r="D125" s="287"/>
      <c r="E125" s="287"/>
      <c r="F125" s="287"/>
      <c r="G125" s="287"/>
      <c r="H125" s="287"/>
      <c r="I125" s="287"/>
      <c r="J125" s="287"/>
      <c r="K125" s="288"/>
      <c r="L125" s="289"/>
      <c r="M125" s="246"/>
      <c r="N125" s="246"/>
      <c r="O125" s="246"/>
      <c r="P125" s="246"/>
      <c r="Q125" s="246"/>
      <c r="R125" s="246"/>
      <c r="S125" s="220"/>
      <c r="T125" s="220"/>
      <c r="U125" s="220"/>
      <c r="V125" s="220"/>
      <c r="W125" s="220"/>
      <c r="X125" s="220"/>
      <c r="Y125" s="220"/>
      <c r="Z125" s="220"/>
      <c r="AA125" s="290"/>
      <c r="AB125" s="307">
        <v>547230402</v>
      </c>
      <c r="AC125" s="307"/>
      <c r="AD125" s="307"/>
      <c r="AE125" s="307"/>
      <c r="AF125" s="307"/>
      <c r="AG125" s="307"/>
      <c r="AH125" s="307"/>
      <c r="AI125" s="307"/>
      <c r="AJ125" s="160"/>
      <c r="AK125" s="160"/>
      <c r="AL125" s="160"/>
      <c r="AM125" s="161"/>
      <c r="AN125" s="42"/>
      <c r="AO125" s="42"/>
      <c r="AP125" s="42"/>
      <c r="AQ125" s="42"/>
      <c r="AR125" s="103"/>
      <c r="AS125" s="103"/>
      <c r="AT125" s="103"/>
      <c r="AU125" s="103"/>
      <c r="AV125" s="103"/>
      <c r="AW125" s="103"/>
      <c r="AX125" s="103"/>
      <c r="AY125" s="103"/>
      <c r="AZ125" s="183"/>
      <c r="BA125" s="184"/>
      <c r="BB125" s="184"/>
      <c r="BC125" s="184"/>
      <c r="BD125" s="184"/>
      <c r="BE125" s="190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368">
        <f>SUM(CD100:CI103)</f>
        <v>517320</v>
      </c>
      <c r="CE125" s="369"/>
      <c r="CF125" s="369"/>
      <c r="CG125" s="369"/>
      <c r="CH125" s="369"/>
      <c r="CI125" s="370"/>
      <c r="CJ125" s="368">
        <f>SUM(CJ100:CO103)</f>
        <v>517320</v>
      </c>
      <c r="CK125" s="369"/>
      <c r="CL125" s="369"/>
      <c r="CM125" s="369"/>
      <c r="CN125" s="369"/>
      <c r="CO125" s="370"/>
      <c r="CP125" s="368">
        <f>SUM(CP100:CU103)</f>
        <v>517320</v>
      </c>
      <c r="CQ125" s="369"/>
      <c r="CR125" s="369"/>
      <c r="CS125" s="369"/>
      <c r="CT125" s="369"/>
      <c r="CU125" s="370"/>
    </row>
    <row r="126" spans="1:99" ht="15" customHeight="1" x14ac:dyDescent="0.2">
      <c r="A126" s="286"/>
      <c r="B126" s="287"/>
      <c r="C126" s="287"/>
      <c r="D126" s="287"/>
      <c r="E126" s="287"/>
      <c r="F126" s="287"/>
      <c r="G126" s="287"/>
      <c r="H126" s="287"/>
      <c r="I126" s="287"/>
      <c r="J126" s="287"/>
      <c r="K126" s="288"/>
      <c r="L126" s="289"/>
      <c r="M126" s="246"/>
      <c r="N126" s="246"/>
      <c r="O126" s="246"/>
      <c r="P126" s="246"/>
      <c r="Q126" s="246"/>
      <c r="R126" s="246"/>
      <c r="S126" s="220"/>
      <c r="T126" s="220"/>
      <c r="U126" s="220"/>
      <c r="V126" s="220"/>
      <c r="W126" s="220"/>
      <c r="X126" s="220"/>
      <c r="Y126" s="220"/>
      <c r="Z126" s="220"/>
      <c r="AA126" s="290"/>
      <c r="AB126" s="307">
        <v>547230533</v>
      </c>
      <c r="AC126" s="307"/>
      <c r="AD126" s="307"/>
      <c r="AE126" s="307"/>
      <c r="AF126" s="307"/>
      <c r="AG126" s="307"/>
      <c r="AH126" s="307"/>
      <c r="AI126" s="307"/>
      <c r="AJ126" s="160"/>
      <c r="AK126" s="160"/>
      <c r="AL126" s="160"/>
      <c r="AM126" s="161"/>
      <c r="AN126" s="42"/>
      <c r="AO126" s="42"/>
      <c r="AP126" s="42"/>
      <c r="AQ126" s="42"/>
      <c r="AR126" s="103"/>
      <c r="AS126" s="103"/>
      <c r="AT126" s="103"/>
      <c r="AU126" s="103"/>
      <c r="AV126" s="103"/>
      <c r="AW126" s="103"/>
      <c r="AX126" s="103"/>
      <c r="AY126" s="103"/>
      <c r="AZ126" s="183"/>
      <c r="BA126" s="184"/>
      <c r="BB126" s="184"/>
      <c r="BC126" s="184"/>
      <c r="BD126" s="184"/>
      <c r="BE126" s="190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368">
        <f t="shared" ref="CD126:CD138" si="9">CD104</f>
        <v>0</v>
      </c>
      <c r="CE126" s="369"/>
      <c r="CF126" s="369"/>
      <c r="CG126" s="369"/>
      <c r="CH126" s="369"/>
      <c r="CI126" s="370"/>
      <c r="CJ126" s="368">
        <v>0</v>
      </c>
      <c r="CK126" s="369"/>
      <c r="CL126" s="369"/>
      <c r="CM126" s="369"/>
      <c r="CN126" s="369"/>
      <c r="CO126" s="370"/>
      <c r="CP126" s="368">
        <v>0</v>
      </c>
      <c r="CQ126" s="369"/>
      <c r="CR126" s="369"/>
      <c r="CS126" s="369"/>
      <c r="CT126" s="369"/>
      <c r="CU126" s="370"/>
    </row>
    <row r="127" spans="1:99" ht="15" customHeight="1" x14ac:dyDescent="0.2">
      <c r="A127" s="286"/>
      <c r="B127" s="287"/>
      <c r="C127" s="287"/>
      <c r="D127" s="287"/>
      <c r="E127" s="287"/>
      <c r="F127" s="287"/>
      <c r="G127" s="287"/>
      <c r="H127" s="287"/>
      <c r="I127" s="287"/>
      <c r="J127" s="287"/>
      <c r="K127" s="288"/>
      <c r="L127" s="289"/>
      <c r="M127" s="246"/>
      <c r="N127" s="246"/>
      <c r="O127" s="246"/>
      <c r="P127" s="246"/>
      <c r="Q127" s="246"/>
      <c r="R127" s="246"/>
      <c r="S127" s="220"/>
      <c r="T127" s="220"/>
      <c r="U127" s="220"/>
      <c r="V127" s="220"/>
      <c r="W127" s="220"/>
      <c r="X127" s="220"/>
      <c r="Y127" s="220"/>
      <c r="Z127" s="220"/>
      <c r="AA127" s="290"/>
      <c r="AB127" s="548">
        <v>547230551</v>
      </c>
      <c r="AC127" s="549"/>
      <c r="AD127" s="549"/>
      <c r="AE127" s="549"/>
      <c r="AF127" s="549"/>
      <c r="AG127" s="549"/>
      <c r="AH127" s="549"/>
      <c r="AI127" s="550"/>
      <c r="AJ127" s="160"/>
      <c r="AK127" s="160"/>
      <c r="AL127" s="160"/>
      <c r="AM127" s="161"/>
      <c r="AN127" s="42"/>
      <c r="AO127" s="42"/>
      <c r="AP127" s="42"/>
      <c r="AQ127" s="42"/>
      <c r="AR127" s="103"/>
      <c r="AS127" s="103"/>
      <c r="AT127" s="103"/>
      <c r="AU127" s="103"/>
      <c r="AV127" s="103"/>
      <c r="AW127" s="103"/>
      <c r="AX127" s="103"/>
      <c r="AY127" s="103"/>
      <c r="AZ127" s="183"/>
      <c r="BA127" s="184"/>
      <c r="BB127" s="184"/>
      <c r="BC127" s="184"/>
      <c r="BD127" s="184"/>
      <c r="BE127" s="190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368">
        <f t="shared" si="9"/>
        <v>158100</v>
      </c>
      <c r="CE127" s="369"/>
      <c r="CF127" s="369"/>
      <c r="CG127" s="369"/>
      <c r="CH127" s="369"/>
      <c r="CI127" s="370"/>
      <c r="CJ127" s="368">
        <f t="shared" ref="CJ127:CJ138" si="10">CJ105</f>
        <v>158100</v>
      </c>
      <c r="CK127" s="369"/>
      <c r="CL127" s="369"/>
      <c r="CM127" s="369"/>
      <c r="CN127" s="369"/>
      <c r="CO127" s="370"/>
      <c r="CP127" s="368">
        <f t="shared" ref="CP127:CP138" si="11">CP105</f>
        <v>158100</v>
      </c>
      <c r="CQ127" s="369"/>
      <c r="CR127" s="369"/>
      <c r="CS127" s="369"/>
      <c r="CT127" s="369"/>
      <c r="CU127" s="370"/>
    </row>
    <row r="128" spans="1:99" ht="15" customHeight="1" x14ac:dyDescent="0.2">
      <c r="A128" s="286"/>
      <c r="B128" s="287"/>
      <c r="C128" s="287"/>
      <c r="D128" s="287"/>
      <c r="E128" s="287"/>
      <c r="F128" s="287"/>
      <c r="G128" s="287"/>
      <c r="H128" s="287"/>
      <c r="I128" s="287"/>
      <c r="J128" s="287"/>
      <c r="K128" s="288"/>
      <c r="L128" s="289"/>
      <c r="M128" s="246"/>
      <c r="N128" s="246"/>
      <c r="O128" s="246"/>
      <c r="P128" s="246"/>
      <c r="Q128" s="246"/>
      <c r="R128" s="246"/>
      <c r="S128" s="220"/>
      <c r="T128" s="220"/>
      <c r="U128" s="220"/>
      <c r="V128" s="220"/>
      <c r="W128" s="220"/>
      <c r="X128" s="220"/>
      <c r="Y128" s="220"/>
      <c r="Z128" s="220"/>
      <c r="AA128" s="290"/>
      <c r="AB128" s="364">
        <v>547230529</v>
      </c>
      <c r="AC128" s="365"/>
      <c r="AD128" s="365"/>
      <c r="AE128" s="365"/>
      <c r="AF128" s="365"/>
      <c r="AG128" s="365"/>
      <c r="AH128" s="365"/>
      <c r="AI128" s="366"/>
      <c r="AJ128" s="160"/>
      <c r="AK128" s="160"/>
      <c r="AL128" s="160"/>
      <c r="AM128" s="161"/>
      <c r="AN128" s="42"/>
      <c r="AO128" s="42"/>
      <c r="AP128" s="42"/>
      <c r="AQ128" s="42"/>
      <c r="AR128" s="103"/>
      <c r="AS128" s="103"/>
      <c r="AT128" s="103"/>
      <c r="AU128" s="103"/>
      <c r="AV128" s="103"/>
      <c r="AW128" s="103"/>
      <c r="AX128" s="103"/>
      <c r="AY128" s="103"/>
      <c r="AZ128" s="183"/>
      <c r="BA128" s="184"/>
      <c r="BB128" s="184"/>
      <c r="BC128" s="184"/>
      <c r="BD128" s="184"/>
      <c r="BE128" s="190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368">
        <f t="shared" si="9"/>
        <v>0</v>
      </c>
      <c r="CE128" s="369"/>
      <c r="CF128" s="369"/>
      <c r="CG128" s="369"/>
      <c r="CH128" s="369"/>
      <c r="CI128" s="370"/>
      <c r="CJ128" s="368">
        <f t="shared" si="10"/>
        <v>0</v>
      </c>
      <c r="CK128" s="369"/>
      <c r="CL128" s="369"/>
      <c r="CM128" s="369"/>
      <c r="CN128" s="369"/>
      <c r="CO128" s="370"/>
      <c r="CP128" s="368">
        <f t="shared" si="11"/>
        <v>0</v>
      </c>
      <c r="CQ128" s="369"/>
      <c r="CR128" s="369"/>
      <c r="CS128" s="369"/>
      <c r="CT128" s="369"/>
      <c r="CU128" s="370"/>
    </row>
    <row r="129" spans="1:99" ht="15" customHeight="1" x14ac:dyDescent="0.2">
      <c r="A129" s="286"/>
      <c r="B129" s="287"/>
      <c r="C129" s="287"/>
      <c r="D129" s="287"/>
      <c r="E129" s="287"/>
      <c r="F129" s="287"/>
      <c r="G129" s="287"/>
      <c r="H129" s="287"/>
      <c r="I129" s="287"/>
      <c r="J129" s="287"/>
      <c r="K129" s="288"/>
      <c r="L129" s="289"/>
      <c r="M129" s="246"/>
      <c r="N129" s="246"/>
      <c r="O129" s="246"/>
      <c r="P129" s="246"/>
      <c r="Q129" s="246"/>
      <c r="R129" s="246"/>
      <c r="S129" s="220"/>
      <c r="T129" s="220"/>
      <c r="U129" s="220"/>
      <c r="V129" s="220"/>
      <c r="W129" s="220"/>
      <c r="X129" s="220"/>
      <c r="Y129" s="220"/>
      <c r="Z129" s="220"/>
      <c r="AA129" s="290"/>
      <c r="AB129" s="548">
        <v>547230508</v>
      </c>
      <c r="AC129" s="549"/>
      <c r="AD129" s="549"/>
      <c r="AE129" s="549"/>
      <c r="AF129" s="549"/>
      <c r="AG129" s="549"/>
      <c r="AH129" s="549"/>
      <c r="AI129" s="550"/>
      <c r="AJ129" s="160"/>
      <c r="AK129" s="160"/>
      <c r="AL129" s="160"/>
      <c r="AM129" s="161"/>
      <c r="AN129" s="42"/>
      <c r="AO129" s="42"/>
      <c r="AP129" s="42"/>
      <c r="AQ129" s="42"/>
      <c r="AR129" s="103"/>
      <c r="AS129" s="103"/>
      <c r="AT129" s="103"/>
      <c r="AU129" s="103"/>
      <c r="AV129" s="103"/>
      <c r="AW129" s="103"/>
      <c r="AX129" s="103"/>
      <c r="AY129" s="103"/>
      <c r="AZ129" s="183"/>
      <c r="BA129" s="184"/>
      <c r="BB129" s="184"/>
      <c r="BC129" s="184"/>
      <c r="BD129" s="184"/>
      <c r="BE129" s="190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368">
        <f t="shared" si="9"/>
        <v>0</v>
      </c>
      <c r="CE129" s="369"/>
      <c r="CF129" s="369"/>
      <c r="CG129" s="369"/>
      <c r="CH129" s="369"/>
      <c r="CI129" s="370"/>
      <c r="CJ129" s="368">
        <f t="shared" si="10"/>
        <v>0</v>
      </c>
      <c r="CK129" s="369"/>
      <c r="CL129" s="369"/>
      <c r="CM129" s="369"/>
      <c r="CN129" s="369"/>
      <c r="CO129" s="370"/>
      <c r="CP129" s="368">
        <f t="shared" si="11"/>
        <v>0</v>
      </c>
      <c r="CQ129" s="369"/>
      <c r="CR129" s="369"/>
      <c r="CS129" s="369"/>
      <c r="CT129" s="369"/>
      <c r="CU129" s="370"/>
    </row>
    <row r="130" spans="1:99" ht="15" customHeight="1" x14ac:dyDescent="0.2">
      <c r="A130" s="286"/>
      <c r="B130" s="287"/>
      <c r="C130" s="287"/>
      <c r="D130" s="287"/>
      <c r="E130" s="287"/>
      <c r="F130" s="287"/>
      <c r="G130" s="287"/>
      <c r="H130" s="287"/>
      <c r="I130" s="287"/>
      <c r="J130" s="287"/>
      <c r="K130" s="288"/>
      <c r="L130" s="289"/>
      <c r="M130" s="246"/>
      <c r="N130" s="246"/>
      <c r="O130" s="246"/>
      <c r="P130" s="246"/>
      <c r="Q130" s="246"/>
      <c r="R130" s="246"/>
      <c r="S130" s="220"/>
      <c r="T130" s="220"/>
      <c r="U130" s="220"/>
      <c r="V130" s="220"/>
      <c r="W130" s="220"/>
      <c r="X130" s="220"/>
      <c r="Y130" s="220"/>
      <c r="Z130" s="220"/>
      <c r="AA130" s="290"/>
      <c r="AB130" s="364">
        <v>547230527</v>
      </c>
      <c r="AC130" s="365"/>
      <c r="AD130" s="365"/>
      <c r="AE130" s="365"/>
      <c r="AF130" s="365"/>
      <c r="AG130" s="365"/>
      <c r="AH130" s="365"/>
      <c r="AI130" s="366"/>
      <c r="AJ130" s="160"/>
      <c r="AK130" s="160"/>
      <c r="AL130" s="160"/>
      <c r="AM130" s="161"/>
      <c r="AN130" s="42"/>
      <c r="AO130" s="42"/>
      <c r="AP130" s="42"/>
      <c r="AQ130" s="42"/>
      <c r="AR130" s="103"/>
      <c r="AS130" s="103"/>
      <c r="AT130" s="103"/>
      <c r="AU130" s="103"/>
      <c r="AV130" s="103"/>
      <c r="AW130" s="103"/>
      <c r="AX130" s="103"/>
      <c r="AY130" s="103"/>
      <c r="AZ130" s="183"/>
      <c r="BA130" s="184"/>
      <c r="BB130" s="184"/>
      <c r="BC130" s="184"/>
      <c r="BD130" s="184"/>
      <c r="BE130" s="190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368">
        <f t="shared" si="9"/>
        <v>3019200</v>
      </c>
      <c r="CE130" s="369"/>
      <c r="CF130" s="369"/>
      <c r="CG130" s="369"/>
      <c r="CH130" s="369"/>
      <c r="CI130" s="370"/>
      <c r="CJ130" s="368">
        <f t="shared" si="10"/>
        <v>3019200</v>
      </c>
      <c r="CK130" s="369"/>
      <c r="CL130" s="369"/>
      <c r="CM130" s="369"/>
      <c r="CN130" s="369"/>
      <c r="CO130" s="370"/>
      <c r="CP130" s="368">
        <f t="shared" si="11"/>
        <v>3019200</v>
      </c>
      <c r="CQ130" s="369"/>
      <c r="CR130" s="369"/>
      <c r="CS130" s="369"/>
      <c r="CT130" s="369"/>
      <c r="CU130" s="370"/>
    </row>
    <row r="131" spans="1:99" ht="15" customHeight="1" x14ac:dyDescent="0.2">
      <c r="A131" s="286"/>
      <c r="B131" s="287"/>
      <c r="C131" s="287"/>
      <c r="D131" s="287"/>
      <c r="E131" s="287"/>
      <c r="F131" s="287"/>
      <c r="G131" s="287"/>
      <c r="H131" s="287"/>
      <c r="I131" s="287"/>
      <c r="J131" s="287"/>
      <c r="K131" s="288"/>
      <c r="L131" s="289"/>
      <c r="M131" s="246"/>
      <c r="N131" s="246"/>
      <c r="O131" s="246"/>
      <c r="P131" s="246"/>
      <c r="Q131" s="246"/>
      <c r="R131" s="246"/>
      <c r="S131" s="220"/>
      <c r="T131" s="220"/>
      <c r="U131" s="220"/>
      <c r="V131" s="220"/>
      <c r="W131" s="220"/>
      <c r="X131" s="220"/>
      <c r="Y131" s="220"/>
      <c r="Z131" s="220"/>
      <c r="AA131" s="290"/>
      <c r="AB131" s="548">
        <v>547230531</v>
      </c>
      <c r="AC131" s="549"/>
      <c r="AD131" s="549"/>
      <c r="AE131" s="549"/>
      <c r="AF131" s="549"/>
      <c r="AG131" s="549"/>
      <c r="AH131" s="549"/>
      <c r="AI131" s="550"/>
      <c r="AJ131" s="160"/>
      <c r="AK131" s="160"/>
      <c r="AL131" s="160"/>
      <c r="AM131" s="161"/>
      <c r="AN131" s="42"/>
      <c r="AO131" s="42"/>
      <c r="AP131" s="42"/>
      <c r="AQ131" s="42"/>
      <c r="AR131" s="103"/>
      <c r="AS131" s="103"/>
      <c r="AT131" s="103"/>
      <c r="AU131" s="103"/>
      <c r="AV131" s="103"/>
      <c r="AW131" s="103"/>
      <c r="AX131" s="103"/>
      <c r="AY131" s="103"/>
      <c r="AZ131" s="183"/>
      <c r="BA131" s="184"/>
      <c r="BB131" s="184"/>
      <c r="BC131" s="184"/>
      <c r="BD131" s="184"/>
      <c r="BE131" s="190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368">
        <f t="shared" si="9"/>
        <v>0</v>
      </c>
      <c r="CE131" s="369"/>
      <c r="CF131" s="369"/>
      <c r="CG131" s="369"/>
      <c r="CH131" s="369"/>
      <c r="CI131" s="370"/>
      <c r="CJ131" s="368">
        <f t="shared" si="10"/>
        <v>0</v>
      </c>
      <c r="CK131" s="369"/>
      <c r="CL131" s="369"/>
      <c r="CM131" s="369"/>
      <c r="CN131" s="369"/>
      <c r="CO131" s="370"/>
      <c r="CP131" s="368">
        <f t="shared" si="11"/>
        <v>0</v>
      </c>
      <c r="CQ131" s="369"/>
      <c r="CR131" s="369"/>
      <c r="CS131" s="369"/>
      <c r="CT131" s="369"/>
      <c r="CU131" s="370"/>
    </row>
    <row r="132" spans="1:99" ht="15" customHeight="1" x14ac:dyDescent="0.2">
      <c r="A132" s="286"/>
      <c r="B132" s="287"/>
      <c r="C132" s="287"/>
      <c r="D132" s="287"/>
      <c r="E132" s="287"/>
      <c r="F132" s="287"/>
      <c r="G132" s="287"/>
      <c r="H132" s="287"/>
      <c r="I132" s="287"/>
      <c r="J132" s="287"/>
      <c r="K132" s="288"/>
      <c r="L132" s="289"/>
      <c r="M132" s="246"/>
      <c r="N132" s="246"/>
      <c r="O132" s="246"/>
      <c r="P132" s="246"/>
      <c r="Q132" s="246"/>
      <c r="R132" s="246"/>
      <c r="S132" s="220"/>
      <c r="T132" s="220"/>
      <c r="U132" s="220"/>
      <c r="V132" s="220"/>
      <c r="W132" s="220"/>
      <c r="X132" s="220"/>
      <c r="Y132" s="220"/>
      <c r="Z132" s="220"/>
      <c r="AA132" s="290"/>
      <c r="AB132" s="364">
        <v>547230532</v>
      </c>
      <c r="AC132" s="365"/>
      <c r="AD132" s="365"/>
      <c r="AE132" s="365"/>
      <c r="AF132" s="365"/>
      <c r="AG132" s="365"/>
      <c r="AH132" s="365"/>
      <c r="AI132" s="366"/>
      <c r="AJ132" s="160"/>
      <c r="AK132" s="160"/>
      <c r="AL132" s="160"/>
      <c r="AM132" s="161"/>
      <c r="AN132" s="42"/>
      <c r="AO132" s="42"/>
      <c r="AP132" s="42"/>
      <c r="AQ132" s="42"/>
      <c r="AR132" s="103"/>
      <c r="AS132" s="103"/>
      <c r="AT132" s="103"/>
      <c r="AU132" s="103"/>
      <c r="AV132" s="103"/>
      <c r="AW132" s="103"/>
      <c r="AX132" s="103"/>
      <c r="AY132" s="103"/>
      <c r="AZ132" s="183"/>
      <c r="BA132" s="184"/>
      <c r="BB132" s="184"/>
      <c r="BC132" s="184"/>
      <c r="BD132" s="184"/>
      <c r="BE132" s="190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368">
        <f t="shared" si="9"/>
        <v>104339</v>
      </c>
      <c r="CE132" s="369"/>
      <c r="CF132" s="369"/>
      <c r="CG132" s="369"/>
      <c r="CH132" s="369"/>
      <c r="CI132" s="370"/>
      <c r="CJ132" s="368">
        <f t="shared" si="10"/>
        <v>104339</v>
      </c>
      <c r="CK132" s="369"/>
      <c r="CL132" s="369"/>
      <c r="CM132" s="369"/>
      <c r="CN132" s="369"/>
      <c r="CO132" s="370"/>
      <c r="CP132" s="368">
        <f t="shared" si="11"/>
        <v>104339</v>
      </c>
      <c r="CQ132" s="369"/>
      <c r="CR132" s="369"/>
      <c r="CS132" s="369"/>
      <c r="CT132" s="369"/>
      <c r="CU132" s="370"/>
    </row>
    <row r="133" spans="1:99" ht="15" customHeight="1" x14ac:dyDescent="0.2">
      <c r="A133" s="286"/>
      <c r="B133" s="287"/>
      <c r="C133" s="287"/>
      <c r="D133" s="287"/>
      <c r="E133" s="287"/>
      <c r="F133" s="287"/>
      <c r="G133" s="287"/>
      <c r="H133" s="287"/>
      <c r="I133" s="287"/>
      <c r="J133" s="287"/>
      <c r="K133" s="288"/>
      <c r="L133" s="289"/>
      <c r="M133" s="246"/>
      <c r="N133" s="246"/>
      <c r="O133" s="246"/>
      <c r="P133" s="246"/>
      <c r="Q133" s="246"/>
      <c r="R133" s="246"/>
      <c r="S133" s="220"/>
      <c r="T133" s="220"/>
      <c r="U133" s="220"/>
      <c r="V133" s="220"/>
      <c r="W133" s="220"/>
      <c r="X133" s="220"/>
      <c r="Y133" s="220"/>
      <c r="Z133" s="220"/>
      <c r="AA133" s="290"/>
      <c r="AB133" s="307">
        <v>547230502</v>
      </c>
      <c r="AC133" s="307"/>
      <c r="AD133" s="307"/>
      <c r="AE133" s="307"/>
      <c r="AF133" s="307"/>
      <c r="AG133" s="307"/>
      <c r="AH133" s="307"/>
      <c r="AI133" s="307"/>
      <c r="AJ133" s="160"/>
      <c r="AK133" s="160"/>
      <c r="AL133" s="160"/>
      <c r="AM133" s="161"/>
      <c r="AN133" s="42"/>
      <c r="AO133" s="42"/>
      <c r="AP133" s="42"/>
      <c r="AQ133" s="42"/>
      <c r="AR133" s="103"/>
      <c r="AS133" s="103"/>
      <c r="AT133" s="103"/>
      <c r="AU133" s="103"/>
      <c r="AV133" s="103"/>
      <c r="AW133" s="103"/>
      <c r="AX133" s="103"/>
      <c r="AY133" s="103"/>
      <c r="AZ133" s="183"/>
      <c r="BA133" s="184"/>
      <c r="BB133" s="184"/>
      <c r="BC133" s="184"/>
      <c r="BD133" s="184"/>
      <c r="BE133" s="190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368">
        <f t="shared" si="9"/>
        <v>1068000</v>
      </c>
      <c r="CE133" s="369"/>
      <c r="CF133" s="369"/>
      <c r="CG133" s="369"/>
      <c r="CH133" s="369"/>
      <c r="CI133" s="370"/>
      <c r="CJ133" s="368">
        <f t="shared" si="10"/>
        <v>1068000</v>
      </c>
      <c r="CK133" s="369"/>
      <c r="CL133" s="369"/>
      <c r="CM133" s="369"/>
      <c r="CN133" s="369"/>
      <c r="CO133" s="370"/>
      <c r="CP133" s="368">
        <f t="shared" si="11"/>
        <v>1068000</v>
      </c>
      <c r="CQ133" s="369"/>
      <c r="CR133" s="369"/>
      <c r="CS133" s="369"/>
      <c r="CT133" s="369"/>
      <c r="CU133" s="370"/>
    </row>
    <row r="134" spans="1:99" ht="15" customHeight="1" x14ac:dyDescent="0.2">
      <c r="A134" s="286"/>
      <c r="B134" s="287"/>
      <c r="C134" s="287"/>
      <c r="D134" s="287"/>
      <c r="E134" s="287"/>
      <c r="F134" s="287"/>
      <c r="G134" s="287"/>
      <c r="H134" s="287"/>
      <c r="I134" s="287"/>
      <c r="J134" s="287"/>
      <c r="K134" s="288"/>
      <c r="L134" s="289"/>
      <c r="M134" s="246"/>
      <c r="N134" s="246"/>
      <c r="O134" s="246"/>
      <c r="P134" s="246"/>
      <c r="Q134" s="246"/>
      <c r="R134" s="246"/>
      <c r="S134" s="220"/>
      <c r="T134" s="220"/>
      <c r="U134" s="220"/>
      <c r="V134" s="220"/>
      <c r="W134" s="220"/>
      <c r="X134" s="220"/>
      <c r="Y134" s="220"/>
      <c r="Z134" s="220"/>
      <c r="AA134" s="290"/>
      <c r="AB134" s="307">
        <v>547230503</v>
      </c>
      <c r="AC134" s="307"/>
      <c r="AD134" s="307"/>
      <c r="AE134" s="307"/>
      <c r="AF134" s="307"/>
      <c r="AG134" s="307"/>
      <c r="AH134" s="307"/>
      <c r="AI134" s="307"/>
      <c r="AJ134" s="160"/>
      <c r="AK134" s="160"/>
      <c r="AL134" s="160"/>
      <c r="AM134" s="161"/>
      <c r="AN134" s="42"/>
      <c r="AO134" s="42"/>
      <c r="AP134" s="42"/>
      <c r="AQ134" s="42"/>
      <c r="AR134" s="103"/>
      <c r="AS134" s="103"/>
      <c r="AT134" s="103"/>
      <c r="AU134" s="103"/>
      <c r="AV134" s="103"/>
      <c r="AW134" s="103"/>
      <c r="AX134" s="103"/>
      <c r="AY134" s="103"/>
      <c r="AZ134" s="183"/>
      <c r="BA134" s="184"/>
      <c r="BB134" s="184"/>
      <c r="BC134" s="184"/>
      <c r="BD134" s="184"/>
      <c r="BE134" s="190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368">
        <f t="shared" si="9"/>
        <v>1780000</v>
      </c>
      <c r="CE134" s="369"/>
      <c r="CF134" s="369"/>
      <c r="CG134" s="369"/>
      <c r="CH134" s="369"/>
      <c r="CI134" s="370"/>
      <c r="CJ134" s="368">
        <f t="shared" si="10"/>
        <v>1780000</v>
      </c>
      <c r="CK134" s="369"/>
      <c r="CL134" s="369"/>
      <c r="CM134" s="369"/>
      <c r="CN134" s="369"/>
      <c r="CO134" s="370"/>
      <c r="CP134" s="368">
        <f t="shared" si="11"/>
        <v>1780000</v>
      </c>
      <c r="CQ134" s="369"/>
      <c r="CR134" s="369"/>
      <c r="CS134" s="369"/>
      <c r="CT134" s="369"/>
      <c r="CU134" s="370"/>
    </row>
    <row r="135" spans="1:99" ht="15" customHeight="1" x14ac:dyDescent="0.2">
      <c r="A135" s="286"/>
      <c r="B135" s="287"/>
      <c r="C135" s="287"/>
      <c r="D135" s="287"/>
      <c r="E135" s="287"/>
      <c r="F135" s="287"/>
      <c r="G135" s="287"/>
      <c r="H135" s="287"/>
      <c r="I135" s="287"/>
      <c r="J135" s="287"/>
      <c r="K135" s="288"/>
      <c r="L135" s="289"/>
      <c r="M135" s="246"/>
      <c r="N135" s="246"/>
      <c r="O135" s="246"/>
      <c r="P135" s="246"/>
      <c r="Q135" s="246"/>
      <c r="R135" s="246"/>
      <c r="S135" s="220"/>
      <c r="T135" s="220"/>
      <c r="U135" s="220"/>
      <c r="V135" s="220"/>
      <c r="W135" s="220"/>
      <c r="X135" s="220"/>
      <c r="Y135" s="220"/>
      <c r="Z135" s="220"/>
      <c r="AA135" s="290"/>
      <c r="AB135" s="307">
        <v>547230553</v>
      </c>
      <c r="AC135" s="307"/>
      <c r="AD135" s="307"/>
      <c r="AE135" s="307"/>
      <c r="AF135" s="307"/>
      <c r="AG135" s="307"/>
      <c r="AH135" s="307"/>
      <c r="AI135" s="307"/>
      <c r="AJ135" s="160"/>
      <c r="AK135" s="160"/>
      <c r="AL135" s="160"/>
      <c r="AM135" s="161"/>
      <c r="AN135" s="42"/>
      <c r="AO135" s="42"/>
      <c r="AP135" s="42"/>
      <c r="AQ135" s="42"/>
      <c r="AR135" s="103"/>
      <c r="AS135" s="103"/>
      <c r="AT135" s="103"/>
      <c r="AU135" s="103"/>
      <c r="AV135" s="103"/>
      <c r="AW135" s="103"/>
      <c r="AX135" s="103"/>
      <c r="AY135" s="103"/>
      <c r="AZ135" s="183"/>
      <c r="BA135" s="184"/>
      <c r="BB135" s="184"/>
      <c r="BC135" s="184"/>
      <c r="BD135" s="184"/>
      <c r="BE135" s="190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368">
        <f t="shared" si="9"/>
        <v>3300800</v>
      </c>
      <c r="CE135" s="369"/>
      <c r="CF135" s="369"/>
      <c r="CG135" s="369"/>
      <c r="CH135" s="369"/>
      <c r="CI135" s="370"/>
      <c r="CJ135" s="368">
        <f t="shared" si="10"/>
        <v>3300800</v>
      </c>
      <c r="CK135" s="369"/>
      <c r="CL135" s="369"/>
      <c r="CM135" s="369"/>
      <c r="CN135" s="369"/>
      <c r="CO135" s="370"/>
      <c r="CP135" s="368">
        <f t="shared" si="11"/>
        <v>3300800</v>
      </c>
      <c r="CQ135" s="369"/>
      <c r="CR135" s="369"/>
      <c r="CS135" s="369"/>
      <c r="CT135" s="369"/>
      <c r="CU135" s="370"/>
    </row>
    <row r="136" spans="1:99" ht="15" customHeight="1" x14ac:dyDescent="0.2">
      <c r="A136" s="286"/>
      <c r="B136" s="287"/>
      <c r="C136" s="287"/>
      <c r="D136" s="287"/>
      <c r="E136" s="287"/>
      <c r="F136" s="287"/>
      <c r="G136" s="287"/>
      <c r="H136" s="287"/>
      <c r="I136" s="287"/>
      <c r="J136" s="287"/>
      <c r="K136" s="288"/>
      <c r="L136" s="289"/>
      <c r="M136" s="246"/>
      <c r="N136" s="246"/>
      <c r="O136" s="246"/>
      <c r="P136" s="246"/>
      <c r="Q136" s="246"/>
      <c r="R136" s="246"/>
      <c r="S136" s="220"/>
      <c r="T136" s="220"/>
      <c r="U136" s="220"/>
      <c r="V136" s="220"/>
      <c r="W136" s="220"/>
      <c r="X136" s="220"/>
      <c r="Y136" s="220"/>
      <c r="Z136" s="220"/>
      <c r="AA136" s="290"/>
      <c r="AB136" s="307">
        <v>547230554</v>
      </c>
      <c r="AC136" s="307"/>
      <c r="AD136" s="307"/>
      <c r="AE136" s="307"/>
      <c r="AF136" s="307"/>
      <c r="AG136" s="307"/>
      <c r="AH136" s="307"/>
      <c r="AI136" s="307"/>
      <c r="AJ136" s="160"/>
      <c r="AK136" s="160"/>
      <c r="AL136" s="160"/>
      <c r="AM136" s="161"/>
      <c r="AN136" s="42"/>
      <c r="AO136" s="42"/>
      <c r="AP136" s="42"/>
      <c r="AQ136" s="42"/>
      <c r="AR136" s="103"/>
      <c r="AS136" s="103"/>
      <c r="AT136" s="103"/>
      <c r="AU136" s="103"/>
      <c r="AV136" s="103"/>
      <c r="AW136" s="103"/>
      <c r="AX136" s="103"/>
      <c r="AY136" s="103"/>
      <c r="AZ136" s="183"/>
      <c r="BA136" s="184"/>
      <c r="BB136" s="184"/>
      <c r="BC136" s="184"/>
      <c r="BD136" s="184"/>
      <c r="BE136" s="190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368">
        <f t="shared" si="9"/>
        <v>6274700</v>
      </c>
      <c r="CE136" s="369"/>
      <c r="CF136" s="369"/>
      <c r="CG136" s="369"/>
      <c r="CH136" s="369"/>
      <c r="CI136" s="370"/>
      <c r="CJ136" s="368">
        <f t="shared" si="10"/>
        <v>6274700</v>
      </c>
      <c r="CK136" s="369"/>
      <c r="CL136" s="369"/>
      <c r="CM136" s="369"/>
      <c r="CN136" s="369"/>
      <c r="CO136" s="370"/>
      <c r="CP136" s="368">
        <f t="shared" si="11"/>
        <v>6274700</v>
      </c>
      <c r="CQ136" s="369"/>
      <c r="CR136" s="369"/>
      <c r="CS136" s="369"/>
      <c r="CT136" s="369"/>
      <c r="CU136" s="370"/>
    </row>
    <row r="137" spans="1:99" ht="15" customHeight="1" x14ac:dyDescent="0.2">
      <c r="A137" s="286"/>
      <c r="B137" s="287"/>
      <c r="C137" s="287"/>
      <c r="D137" s="287"/>
      <c r="E137" s="287"/>
      <c r="F137" s="287"/>
      <c r="G137" s="287"/>
      <c r="H137" s="287"/>
      <c r="I137" s="287"/>
      <c r="J137" s="287"/>
      <c r="K137" s="288"/>
      <c r="L137" s="289"/>
      <c r="M137" s="246"/>
      <c r="N137" s="246"/>
      <c r="O137" s="246"/>
      <c r="P137" s="246"/>
      <c r="Q137" s="246"/>
      <c r="R137" s="246"/>
      <c r="S137" s="220"/>
      <c r="T137" s="220"/>
      <c r="U137" s="220"/>
      <c r="V137" s="220"/>
      <c r="W137" s="220"/>
      <c r="X137" s="220"/>
      <c r="Y137" s="220"/>
      <c r="Z137" s="220"/>
      <c r="AA137" s="290"/>
      <c r="AB137" s="307">
        <v>547230552</v>
      </c>
      <c r="AC137" s="307"/>
      <c r="AD137" s="307"/>
      <c r="AE137" s="307"/>
      <c r="AF137" s="307"/>
      <c r="AG137" s="307"/>
      <c r="AH137" s="307"/>
      <c r="AI137" s="307"/>
      <c r="AJ137" s="160"/>
      <c r="AK137" s="160"/>
      <c r="AL137" s="160"/>
      <c r="AM137" s="161"/>
      <c r="AN137" s="42"/>
      <c r="AO137" s="42"/>
      <c r="AP137" s="42"/>
      <c r="AQ137" s="42"/>
      <c r="AR137" s="103"/>
      <c r="AS137" s="103"/>
      <c r="AT137" s="103"/>
      <c r="AU137" s="103"/>
      <c r="AV137" s="103"/>
      <c r="AW137" s="103"/>
      <c r="AX137" s="103"/>
      <c r="AY137" s="103"/>
      <c r="AZ137" s="183"/>
      <c r="BA137" s="184"/>
      <c r="BB137" s="184"/>
      <c r="BC137" s="184"/>
      <c r="BD137" s="184"/>
      <c r="BE137" s="190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316">
        <f t="shared" si="9"/>
        <v>9902300</v>
      </c>
      <c r="CE137" s="317"/>
      <c r="CF137" s="317"/>
      <c r="CG137" s="317"/>
      <c r="CH137" s="317"/>
      <c r="CI137" s="318"/>
      <c r="CJ137" s="316">
        <f t="shared" si="10"/>
        <v>9902300</v>
      </c>
      <c r="CK137" s="317"/>
      <c r="CL137" s="317"/>
      <c r="CM137" s="317"/>
      <c r="CN137" s="317"/>
      <c r="CO137" s="318"/>
      <c r="CP137" s="316">
        <f t="shared" si="11"/>
        <v>9902300</v>
      </c>
      <c r="CQ137" s="317"/>
      <c r="CR137" s="317"/>
      <c r="CS137" s="317"/>
      <c r="CT137" s="317"/>
      <c r="CU137" s="318"/>
    </row>
    <row r="138" spans="1:99" ht="15" customHeight="1" x14ac:dyDescent="0.2">
      <c r="A138" s="286"/>
      <c r="B138" s="287"/>
      <c r="C138" s="287"/>
      <c r="D138" s="287"/>
      <c r="E138" s="287"/>
      <c r="F138" s="287"/>
      <c r="G138" s="287"/>
      <c r="H138" s="287"/>
      <c r="I138" s="287"/>
      <c r="J138" s="287"/>
      <c r="K138" s="288"/>
      <c r="L138" s="289"/>
      <c r="M138" s="246"/>
      <c r="N138" s="246"/>
      <c r="O138" s="246"/>
      <c r="P138" s="246"/>
      <c r="Q138" s="246"/>
      <c r="R138" s="246"/>
      <c r="S138" s="220"/>
      <c r="T138" s="220"/>
      <c r="U138" s="220"/>
      <c r="V138" s="220"/>
      <c r="W138" s="220"/>
      <c r="X138" s="220"/>
      <c r="Y138" s="220"/>
      <c r="Z138" s="220"/>
      <c r="AA138" s="290"/>
      <c r="AB138" s="307">
        <v>547230556</v>
      </c>
      <c r="AC138" s="307"/>
      <c r="AD138" s="307"/>
      <c r="AE138" s="307"/>
      <c r="AF138" s="307"/>
      <c r="AG138" s="307"/>
      <c r="AH138" s="307"/>
      <c r="AI138" s="307"/>
      <c r="AJ138" s="160"/>
      <c r="AK138" s="160"/>
      <c r="AL138" s="160"/>
      <c r="AM138" s="161"/>
      <c r="AN138" s="42"/>
      <c r="AO138" s="42"/>
      <c r="AP138" s="42"/>
      <c r="AQ138" s="42"/>
      <c r="AR138" s="103"/>
      <c r="AS138" s="103"/>
      <c r="AT138" s="103"/>
      <c r="AU138" s="103"/>
      <c r="AV138" s="103"/>
      <c r="AW138" s="103"/>
      <c r="AX138" s="103"/>
      <c r="AY138" s="103"/>
      <c r="AZ138" s="183"/>
      <c r="BA138" s="184"/>
      <c r="BB138" s="184"/>
      <c r="BC138" s="184"/>
      <c r="BD138" s="184"/>
      <c r="BE138" s="190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316">
        <f t="shared" si="9"/>
        <v>0</v>
      </c>
      <c r="CE138" s="317"/>
      <c r="CF138" s="317"/>
      <c r="CG138" s="317"/>
      <c r="CH138" s="317"/>
      <c r="CI138" s="318"/>
      <c r="CJ138" s="316">
        <f t="shared" si="10"/>
        <v>0</v>
      </c>
      <c r="CK138" s="317"/>
      <c r="CL138" s="317"/>
      <c r="CM138" s="317"/>
      <c r="CN138" s="317"/>
      <c r="CO138" s="318"/>
      <c r="CP138" s="316">
        <f t="shared" si="11"/>
        <v>0</v>
      </c>
      <c r="CQ138" s="317"/>
      <c r="CR138" s="317"/>
      <c r="CS138" s="317"/>
      <c r="CT138" s="317"/>
      <c r="CU138" s="318"/>
    </row>
    <row r="139" spans="1:99" ht="15" customHeight="1" x14ac:dyDescent="0.2">
      <c r="A139" s="286"/>
      <c r="B139" s="287"/>
      <c r="C139" s="287"/>
      <c r="D139" s="287"/>
      <c r="E139" s="287"/>
      <c r="F139" s="287"/>
      <c r="G139" s="287"/>
      <c r="H139" s="287"/>
      <c r="I139" s="287"/>
      <c r="J139" s="287"/>
      <c r="K139" s="288"/>
      <c r="L139" s="289"/>
      <c r="M139" s="246"/>
      <c r="N139" s="246"/>
      <c r="O139" s="246"/>
      <c r="P139" s="246"/>
      <c r="Q139" s="246"/>
      <c r="R139" s="246"/>
      <c r="S139" s="220"/>
      <c r="T139" s="220"/>
      <c r="U139" s="220"/>
      <c r="V139" s="220"/>
      <c r="W139" s="220"/>
      <c r="X139" s="220"/>
      <c r="Y139" s="220"/>
      <c r="Z139" s="220"/>
      <c r="AA139" s="290"/>
      <c r="AB139" s="307">
        <v>547230506</v>
      </c>
      <c r="AC139" s="307"/>
      <c r="AD139" s="307"/>
      <c r="AE139" s="307"/>
      <c r="AF139" s="307"/>
      <c r="AG139" s="307"/>
      <c r="AH139" s="307"/>
      <c r="AI139" s="307"/>
      <c r="AJ139" s="160"/>
      <c r="AK139" s="160"/>
      <c r="AL139" s="160"/>
      <c r="AM139" s="161"/>
      <c r="AN139" s="42"/>
      <c r="AO139" s="42"/>
      <c r="AP139" s="42"/>
      <c r="AQ139" s="42"/>
      <c r="AR139" s="103"/>
      <c r="AS139" s="103"/>
      <c r="AT139" s="103"/>
      <c r="AU139" s="103"/>
      <c r="AV139" s="103"/>
      <c r="AW139" s="103"/>
      <c r="AX139" s="103"/>
      <c r="AY139" s="103"/>
      <c r="AZ139" s="183"/>
      <c r="BA139" s="184"/>
      <c r="BB139" s="184"/>
      <c r="BC139" s="184"/>
      <c r="BD139" s="184"/>
      <c r="BE139" s="190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316">
        <f>CD117+CD118</f>
        <v>0</v>
      </c>
      <c r="CE139" s="317"/>
      <c r="CF139" s="317"/>
      <c r="CG139" s="317"/>
      <c r="CH139" s="317"/>
      <c r="CI139" s="318"/>
      <c r="CJ139" s="316">
        <f>CJ118</f>
        <v>0</v>
      </c>
      <c r="CK139" s="317"/>
      <c r="CL139" s="317"/>
      <c r="CM139" s="317"/>
      <c r="CN139" s="317"/>
      <c r="CO139" s="318"/>
      <c r="CP139" s="316">
        <f>CP118</f>
        <v>0</v>
      </c>
      <c r="CQ139" s="317"/>
      <c r="CR139" s="317"/>
      <c r="CS139" s="317"/>
      <c r="CT139" s="317"/>
      <c r="CU139" s="318"/>
    </row>
    <row r="140" spans="1:99" ht="15" customHeight="1" thickBot="1" x14ac:dyDescent="0.25">
      <c r="A140" s="286"/>
      <c r="B140" s="287"/>
      <c r="C140" s="287"/>
      <c r="D140" s="287"/>
      <c r="E140" s="287"/>
      <c r="F140" s="287"/>
      <c r="G140" s="287"/>
      <c r="H140" s="287"/>
      <c r="I140" s="287"/>
      <c r="J140" s="287"/>
      <c r="K140" s="288"/>
      <c r="L140" s="289"/>
      <c r="M140" s="246"/>
      <c r="N140" s="246"/>
      <c r="O140" s="246"/>
      <c r="P140" s="246"/>
      <c r="Q140" s="246"/>
      <c r="R140" s="246"/>
      <c r="S140" s="220"/>
      <c r="T140" s="220"/>
      <c r="U140" s="220"/>
      <c r="V140" s="220"/>
      <c r="W140" s="220"/>
      <c r="X140" s="220"/>
      <c r="Y140" s="220"/>
      <c r="Z140" s="220"/>
      <c r="AA140" s="290"/>
      <c r="AB140" s="307">
        <v>547230512</v>
      </c>
      <c r="AC140" s="307"/>
      <c r="AD140" s="307"/>
      <c r="AE140" s="307"/>
      <c r="AF140" s="307"/>
      <c r="AG140" s="307"/>
      <c r="AH140" s="307"/>
      <c r="AI140" s="307"/>
      <c r="AJ140" s="160"/>
      <c r="AK140" s="160"/>
      <c r="AL140" s="160"/>
      <c r="AM140" s="161"/>
      <c r="AN140" s="42"/>
      <c r="AO140" s="42"/>
      <c r="AP140" s="42"/>
      <c r="AQ140" s="42"/>
      <c r="AR140" s="103"/>
      <c r="AS140" s="103"/>
      <c r="AT140" s="103"/>
      <c r="AU140" s="103"/>
      <c r="AV140" s="103"/>
      <c r="AW140" s="103"/>
      <c r="AX140" s="103"/>
      <c r="AY140" s="103"/>
      <c r="AZ140" s="183"/>
      <c r="BA140" s="184"/>
      <c r="BB140" s="184"/>
      <c r="BC140" s="184"/>
      <c r="BD140" s="184"/>
      <c r="BE140" s="190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316">
        <f>CD119</f>
        <v>0</v>
      </c>
      <c r="CE140" s="317"/>
      <c r="CF140" s="317"/>
      <c r="CG140" s="317"/>
      <c r="CH140" s="317"/>
      <c r="CI140" s="318"/>
      <c r="CJ140" s="316">
        <f>CJ119</f>
        <v>0</v>
      </c>
      <c r="CK140" s="317"/>
      <c r="CL140" s="317"/>
      <c r="CM140" s="317"/>
      <c r="CN140" s="317"/>
      <c r="CO140" s="318"/>
      <c r="CP140" s="316">
        <f>CP119</f>
        <v>0</v>
      </c>
      <c r="CQ140" s="317"/>
      <c r="CR140" s="317"/>
      <c r="CS140" s="317"/>
      <c r="CT140" s="317"/>
      <c r="CU140" s="318"/>
    </row>
    <row r="141" spans="1:99" s="24" customFormat="1" ht="15" customHeight="1" thickBot="1" x14ac:dyDescent="0.25">
      <c r="A141" s="335"/>
      <c r="B141" s="336"/>
      <c r="C141" s="336"/>
      <c r="D141" s="336"/>
      <c r="E141" s="336"/>
      <c r="F141" s="336"/>
      <c r="G141" s="336"/>
      <c r="H141" s="336"/>
      <c r="I141" s="336"/>
      <c r="J141" s="336"/>
      <c r="K141" s="337"/>
      <c r="L141" s="303" t="s">
        <v>542</v>
      </c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5"/>
      <c r="AJ141" s="322"/>
      <c r="AK141" s="323"/>
      <c r="AL141" s="323"/>
      <c r="AM141" s="324"/>
      <c r="AN141" s="338"/>
      <c r="AO141" s="338"/>
      <c r="AP141" s="338"/>
      <c r="AQ141" s="338"/>
      <c r="AR141" s="328"/>
      <c r="AS141" s="328"/>
      <c r="AT141" s="328"/>
      <c r="AU141" s="328"/>
      <c r="AV141" s="328"/>
      <c r="AW141" s="328"/>
      <c r="AX141" s="328"/>
      <c r="AY141" s="328"/>
      <c r="AZ141" s="329"/>
      <c r="BA141" s="330"/>
      <c r="BB141" s="330"/>
      <c r="BC141" s="330"/>
      <c r="BD141" s="330"/>
      <c r="BE141" s="331"/>
      <c r="BF141" s="328"/>
      <c r="BG141" s="328"/>
      <c r="BH141" s="328"/>
      <c r="BI141" s="328"/>
      <c r="BJ141" s="328"/>
      <c r="BK141" s="328"/>
      <c r="BL141" s="328"/>
      <c r="BM141" s="328"/>
      <c r="BN141" s="328"/>
      <c r="BO141" s="328"/>
      <c r="BP141" s="328"/>
      <c r="BQ141" s="328"/>
      <c r="BR141" s="328"/>
      <c r="BS141" s="328"/>
      <c r="BT141" s="328"/>
      <c r="BU141" s="328"/>
      <c r="BV141" s="328"/>
      <c r="BW141" s="328"/>
      <c r="BX141" s="328"/>
      <c r="BY141" s="328"/>
      <c r="BZ141" s="328"/>
      <c r="CA141" s="328"/>
      <c r="CB141" s="328"/>
      <c r="CC141" s="312"/>
      <c r="CD141" s="300">
        <f>SUM(CD120:CI140)</f>
        <v>28733407.370000001</v>
      </c>
      <c r="CE141" s="301"/>
      <c r="CF141" s="301"/>
      <c r="CG141" s="301"/>
      <c r="CH141" s="301"/>
      <c r="CI141" s="302"/>
      <c r="CJ141" s="300">
        <f>SUM(CJ120:CO140)</f>
        <v>28733407.370000001</v>
      </c>
      <c r="CK141" s="301"/>
      <c r="CL141" s="301"/>
      <c r="CM141" s="301"/>
      <c r="CN141" s="301"/>
      <c r="CO141" s="302"/>
      <c r="CP141" s="300">
        <f>SUM(CP120:CU140)</f>
        <v>28733407.370000001</v>
      </c>
      <c r="CQ141" s="301"/>
      <c r="CR141" s="301"/>
      <c r="CS141" s="301"/>
      <c r="CT141" s="301"/>
      <c r="CU141" s="302"/>
    </row>
    <row r="142" spans="1:99" ht="15" customHeight="1" x14ac:dyDescent="0.2">
      <c r="A142" s="286" t="s">
        <v>587</v>
      </c>
      <c r="B142" s="287"/>
      <c r="C142" s="287"/>
      <c r="D142" s="287"/>
      <c r="E142" s="287"/>
      <c r="F142" s="287"/>
      <c r="G142" s="287"/>
      <c r="H142" s="287"/>
      <c r="I142" s="287"/>
      <c r="J142" s="287"/>
      <c r="K142" s="288"/>
      <c r="L142" s="289" t="s">
        <v>494</v>
      </c>
      <c r="M142" s="246"/>
      <c r="N142" s="246"/>
      <c r="O142" s="246"/>
      <c r="P142" s="246"/>
      <c r="Q142" s="246"/>
      <c r="R142" s="246"/>
      <c r="S142" s="220"/>
      <c r="T142" s="220"/>
      <c r="U142" s="220"/>
      <c r="V142" s="220"/>
      <c r="W142" s="220"/>
      <c r="X142" s="220"/>
      <c r="Y142" s="220"/>
      <c r="Z142" s="220"/>
      <c r="AA142" s="290"/>
      <c r="AB142" s="291">
        <v>547230401</v>
      </c>
      <c r="AC142" s="291"/>
      <c r="AD142" s="291"/>
      <c r="AE142" s="291"/>
      <c r="AF142" s="291"/>
      <c r="AG142" s="291"/>
      <c r="AH142" s="291"/>
      <c r="AI142" s="291"/>
      <c r="AJ142" s="160"/>
      <c r="AK142" s="160"/>
      <c r="AL142" s="160"/>
      <c r="AM142" s="161"/>
      <c r="AN142" s="42">
        <v>1</v>
      </c>
      <c r="AO142" s="42"/>
      <c r="AP142" s="42"/>
      <c r="AQ142" s="42"/>
      <c r="AR142" s="292">
        <v>1</v>
      </c>
      <c r="AS142" s="292"/>
      <c r="AT142" s="292"/>
      <c r="AU142" s="292"/>
      <c r="AV142" s="292">
        <v>1</v>
      </c>
      <c r="AW142" s="292"/>
      <c r="AX142" s="292"/>
      <c r="AY142" s="292"/>
      <c r="AZ142" s="183">
        <f t="shared" ref="AZ142:AZ151" si="12">CD142/AN142</f>
        <v>7200</v>
      </c>
      <c r="BA142" s="184"/>
      <c r="BB142" s="184"/>
      <c r="BC142" s="184"/>
      <c r="BD142" s="184"/>
      <c r="BE142" s="190"/>
      <c r="BF142" s="103">
        <v>7200</v>
      </c>
      <c r="BG142" s="103"/>
      <c r="BH142" s="103"/>
      <c r="BI142" s="103"/>
      <c r="BJ142" s="103"/>
      <c r="BK142" s="103"/>
      <c r="BL142" s="103">
        <v>7200</v>
      </c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242">
        <v>7200</v>
      </c>
      <c r="CE142" s="341"/>
      <c r="CF142" s="341"/>
      <c r="CG142" s="341"/>
      <c r="CH142" s="341"/>
      <c r="CI142" s="342"/>
      <c r="CJ142" s="242">
        <v>7200</v>
      </c>
      <c r="CK142" s="341"/>
      <c r="CL142" s="341"/>
      <c r="CM142" s="341"/>
      <c r="CN142" s="341"/>
      <c r="CO142" s="342"/>
      <c r="CP142" s="242">
        <v>7200</v>
      </c>
      <c r="CQ142" s="341"/>
      <c r="CR142" s="341"/>
      <c r="CS142" s="341"/>
      <c r="CT142" s="341"/>
      <c r="CU142" s="342"/>
    </row>
    <row r="143" spans="1:99" ht="15" customHeight="1" x14ac:dyDescent="0.2">
      <c r="A143" s="286" t="s">
        <v>698</v>
      </c>
      <c r="B143" s="287"/>
      <c r="C143" s="287"/>
      <c r="D143" s="287"/>
      <c r="E143" s="287"/>
      <c r="F143" s="287"/>
      <c r="G143" s="287"/>
      <c r="H143" s="287"/>
      <c r="I143" s="287"/>
      <c r="J143" s="287"/>
      <c r="K143" s="288"/>
      <c r="L143" s="289" t="s">
        <v>494</v>
      </c>
      <c r="M143" s="246"/>
      <c r="N143" s="246"/>
      <c r="O143" s="246"/>
      <c r="P143" s="246"/>
      <c r="Q143" s="246"/>
      <c r="R143" s="246"/>
      <c r="S143" s="220"/>
      <c r="T143" s="220"/>
      <c r="U143" s="220"/>
      <c r="V143" s="220"/>
      <c r="W143" s="220"/>
      <c r="X143" s="220"/>
      <c r="Y143" s="220"/>
      <c r="Z143" s="220"/>
      <c r="AA143" s="290"/>
      <c r="AB143" s="291">
        <v>547230401</v>
      </c>
      <c r="AC143" s="291"/>
      <c r="AD143" s="291"/>
      <c r="AE143" s="291"/>
      <c r="AF143" s="291"/>
      <c r="AG143" s="291"/>
      <c r="AH143" s="291"/>
      <c r="AI143" s="291"/>
      <c r="AJ143" s="160"/>
      <c r="AK143" s="160"/>
      <c r="AL143" s="160"/>
      <c r="AM143" s="161"/>
      <c r="AN143" s="42">
        <v>1</v>
      </c>
      <c r="AO143" s="42"/>
      <c r="AP143" s="42"/>
      <c r="AQ143" s="42"/>
      <c r="AR143" s="292">
        <v>1</v>
      </c>
      <c r="AS143" s="292"/>
      <c r="AT143" s="292"/>
      <c r="AU143" s="292"/>
      <c r="AV143" s="292">
        <v>1</v>
      </c>
      <c r="AW143" s="292"/>
      <c r="AX143" s="292"/>
      <c r="AY143" s="292"/>
      <c r="AZ143" s="183">
        <f t="shared" si="12"/>
        <v>5200</v>
      </c>
      <c r="BA143" s="184"/>
      <c r="BB143" s="184"/>
      <c r="BC143" s="184"/>
      <c r="BD143" s="184"/>
      <c r="BE143" s="190"/>
      <c r="BF143" s="103">
        <v>5200</v>
      </c>
      <c r="BG143" s="103"/>
      <c r="BH143" s="103"/>
      <c r="BI143" s="103"/>
      <c r="BJ143" s="103"/>
      <c r="BK143" s="103"/>
      <c r="BL143" s="103">
        <v>5200</v>
      </c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83">
        <v>5200</v>
      </c>
      <c r="CE143" s="184"/>
      <c r="CF143" s="184"/>
      <c r="CG143" s="184"/>
      <c r="CH143" s="184"/>
      <c r="CI143" s="190"/>
      <c r="CJ143" s="183">
        <v>5200</v>
      </c>
      <c r="CK143" s="184"/>
      <c r="CL143" s="184"/>
      <c r="CM143" s="184"/>
      <c r="CN143" s="184"/>
      <c r="CO143" s="190"/>
      <c r="CP143" s="183">
        <v>5200</v>
      </c>
      <c r="CQ143" s="184"/>
      <c r="CR143" s="184"/>
      <c r="CS143" s="184"/>
      <c r="CT143" s="184"/>
      <c r="CU143" s="190"/>
    </row>
    <row r="144" spans="1:99" ht="15" customHeight="1" x14ac:dyDescent="0.2">
      <c r="A144" s="286" t="s">
        <v>588</v>
      </c>
      <c r="B144" s="287"/>
      <c r="C144" s="287"/>
      <c r="D144" s="287"/>
      <c r="E144" s="287"/>
      <c r="F144" s="287"/>
      <c r="G144" s="287"/>
      <c r="H144" s="287"/>
      <c r="I144" s="287"/>
      <c r="J144" s="287"/>
      <c r="K144" s="288"/>
      <c r="L144" s="289" t="s">
        <v>494</v>
      </c>
      <c r="M144" s="246"/>
      <c r="N144" s="246"/>
      <c r="O144" s="246"/>
      <c r="P144" s="246"/>
      <c r="Q144" s="246"/>
      <c r="R144" s="246"/>
      <c r="S144" s="220"/>
      <c r="T144" s="220"/>
      <c r="U144" s="220"/>
      <c r="V144" s="220"/>
      <c r="W144" s="220"/>
      <c r="X144" s="220"/>
      <c r="Y144" s="220"/>
      <c r="Z144" s="220"/>
      <c r="AA144" s="290"/>
      <c r="AB144" s="291">
        <v>547230401</v>
      </c>
      <c r="AC144" s="291"/>
      <c r="AD144" s="291"/>
      <c r="AE144" s="291"/>
      <c r="AF144" s="291"/>
      <c r="AG144" s="291"/>
      <c r="AH144" s="291"/>
      <c r="AI144" s="291"/>
      <c r="AJ144" s="160"/>
      <c r="AK144" s="160"/>
      <c r="AL144" s="160"/>
      <c r="AM144" s="161"/>
      <c r="AN144" s="42">
        <v>1</v>
      </c>
      <c r="AO144" s="42"/>
      <c r="AP144" s="42"/>
      <c r="AQ144" s="42"/>
      <c r="AR144" s="292">
        <v>1</v>
      </c>
      <c r="AS144" s="292"/>
      <c r="AT144" s="292"/>
      <c r="AU144" s="292"/>
      <c r="AV144" s="292">
        <v>1</v>
      </c>
      <c r="AW144" s="292"/>
      <c r="AX144" s="292"/>
      <c r="AY144" s="292"/>
      <c r="AZ144" s="183">
        <f t="shared" si="12"/>
        <v>4600</v>
      </c>
      <c r="BA144" s="184"/>
      <c r="BB144" s="184"/>
      <c r="BC144" s="184"/>
      <c r="BD144" s="184"/>
      <c r="BE144" s="190"/>
      <c r="BF144" s="103">
        <v>4600</v>
      </c>
      <c r="BG144" s="103"/>
      <c r="BH144" s="103"/>
      <c r="BI144" s="103"/>
      <c r="BJ144" s="103"/>
      <c r="BK144" s="103"/>
      <c r="BL144" s="103">
        <v>4600</v>
      </c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83">
        <v>4600</v>
      </c>
      <c r="CE144" s="184"/>
      <c r="CF144" s="184"/>
      <c r="CG144" s="184"/>
      <c r="CH144" s="184"/>
      <c r="CI144" s="190"/>
      <c r="CJ144" s="183">
        <v>4600</v>
      </c>
      <c r="CK144" s="184"/>
      <c r="CL144" s="184"/>
      <c r="CM144" s="184"/>
      <c r="CN144" s="184"/>
      <c r="CO144" s="190"/>
      <c r="CP144" s="183">
        <v>4600</v>
      </c>
      <c r="CQ144" s="184"/>
      <c r="CR144" s="184"/>
      <c r="CS144" s="184"/>
      <c r="CT144" s="184"/>
      <c r="CU144" s="190"/>
    </row>
    <row r="145" spans="1:99" ht="15" customHeight="1" x14ac:dyDescent="0.2">
      <c r="A145" s="286"/>
      <c r="B145" s="287"/>
      <c r="C145" s="287"/>
      <c r="D145" s="287"/>
      <c r="E145" s="287"/>
      <c r="F145" s="287"/>
      <c r="G145" s="287"/>
      <c r="H145" s="287"/>
      <c r="I145" s="287"/>
      <c r="J145" s="287"/>
      <c r="K145" s="288"/>
      <c r="L145" s="289" t="s">
        <v>494</v>
      </c>
      <c r="M145" s="246"/>
      <c r="N145" s="246"/>
      <c r="O145" s="246"/>
      <c r="P145" s="246"/>
      <c r="Q145" s="246"/>
      <c r="R145" s="246"/>
      <c r="S145" s="220"/>
      <c r="T145" s="220"/>
      <c r="U145" s="220"/>
      <c r="V145" s="220"/>
      <c r="W145" s="220"/>
      <c r="X145" s="220"/>
      <c r="Y145" s="220"/>
      <c r="Z145" s="220"/>
      <c r="AA145" s="290"/>
      <c r="AB145" s="291">
        <v>547230401</v>
      </c>
      <c r="AC145" s="291"/>
      <c r="AD145" s="291"/>
      <c r="AE145" s="291"/>
      <c r="AF145" s="291"/>
      <c r="AG145" s="291"/>
      <c r="AH145" s="291"/>
      <c r="AI145" s="291"/>
      <c r="AJ145" s="160"/>
      <c r="AK145" s="160"/>
      <c r="AL145" s="160"/>
      <c r="AM145" s="161"/>
      <c r="AN145" s="42">
        <v>1</v>
      </c>
      <c r="AO145" s="42"/>
      <c r="AP145" s="42"/>
      <c r="AQ145" s="42"/>
      <c r="AR145" s="292">
        <v>1</v>
      </c>
      <c r="AS145" s="292"/>
      <c r="AT145" s="292"/>
      <c r="AU145" s="292"/>
      <c r="AV145" s="292">
        <v>1</v>
      </c>
      <c r="AW145" s="292"/>
      <c r="AX145" s="292"/>
      <c r="AY145" s="292"/>
      <c r="AZ145" s="183">
        <f t="shared" si="12"/>
        <v>0</v>
      </c>
      <c r="BA145" s="184"/>
      <c r="BB145" s="184"/>
      <c r="BC145" s="184"/>
      <c r="BD145" s="184"/>
      <c r="BE145" s="190"/>
      <c r="BF145" s="103">
        <v>0</v>
      </c>
      <c r="BG145" s="103"/>
      <c r="BH145" s="103"/>
      <c r="BI145" s="103"/>
      <c r="BJ145" s="103"/>
      <c r="BK145" s="103"/>
      <c r="BL145" s="103">
        <v>0</v>
      </c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83"/>
      <c r="CE145" s="184"/>
      <c r="CF145" s="184"/>
      <c r="CG145" s="184"/>
      <c r="CH145" s="184"/>
      <c r="CI145" s="190"/>
      <c r="CJ145" s="183"/>
      <c r="CK145" s="184"/>
      <c r="CL145" s="184"/>
      <c r="CM145" s="184"/>
      <c r="CN145" s="184"/>
      <c r="CO145" s="190"/>
      <c r="CP145" s="183"/>
      <c r="CQ145" s="184"/>
      <c r="CR145" s="184"/>
      <c r="CS145" s="184"/>
      <c r="CT145" s="184"/>
      <c r="CU145" s="190"/>
    </row>
    <row r="146" spans="1:99" ht="15" customHeight="1" x14ac:dyDescent="0.2">
      <c r="A146" s="286"/>
      <c r="B146" s="287"/>
      <c r="C146" s="287"/>
      <c r="D146" s="287"/>
      <c r="E146" s="287"/>
      <c r="F146" s="287"/>
      <c r="G146" s="287"/>
      <c r="H146" s="287"/>
      <c r="I146" s="287"/>
      <c r="J146" s="287"/>
      <c r="K146" s="288"/>
      <c r="L146" s="289" t="s">
        <v>494</v>
      </c>
      <c r="M146" s="246"/>
      <c r="N146" s="246"/>
      <c r="O146" s="246"/>
      <c r="P146" s="246"/>
      <c r="Q146" s="246"/>
      <c r="R146" s="246"/>
      <c r="S146" s="220"/>
      <c r="T146" s="220"/>
      <c r="U146" s="220"/>
      <c r="V146" s="220"/>
      <c r="W146" s="220"/>
      <c r="X146" s="220"/>
      <c r="Y146" s="220"/>
      <c r="Z146" s="220"/>
      <c r="AA146" s="290"/>
      <c r="AB146" s="291">
        <v>547230401</v>
      </c>
      <c r="AC146" s="291"/>
      <c r="AD146" s="291"/>
      <c r="AE146" s="291"/>
      <c r="AF146" s="291"/>
      <c r="AG146" s="291"/>
      <c r="AH146" s="291"/>
      <c r="AI146" s="291"/>
      <c r="AJ146" s="160"/>
      <c r="AK146" s="160"/>
      <c r="AL146" s="160"/>
      <c r="AM146" s="161"/>
      <c r="AN146" s="42">
        <v>1</v>
      </c>
      <c r="AO146" s="42"/>
      <c r="AP146" s="42"/>
      <c r="AQ146" s="42"/>
      <c r="AR146" s="292">
        <v>1</v>
      </c>
      <c r="AS146" s="292"/>
      <c r="AT146" s="292"/>
      <c r="AU146" s="292"/>
      <c r="AV146" s="292">
        <v>1</v>
      </c>
      <c r="AW146" s="292"/>
      <c r="AX146" s="292"/>
      <c r="AY146" s="292"/>
      <c r="AZ146" s="183">
        <f t="shared" si="12"/>
        <v>0</v>
      </c>
      <c r="BA146" s="184"/>
      <c r="BB146" s="184"/>
      <c r="BC146" s="184"/>
      <c r="BD146" s="184"/>
      <c r="BE146" s="190"/>
      <c r="BF146" s="103">
        <v>0</v>
      </c>
      <c r="BG146" s="103"/>
      <c r="BH146" s="103"/>
      <c r="BI146" s="103"/>
      <c r="BJ146" s="103"/>
      <c r="BK146" s="103"/>
      <c r="BL146" s="103">
        <v>0</v>
      </c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83"/>
      <c r="CE146" s="184"/>
      <c r="CF146" s="184"/>
      <c r="CG146" s="184"/>
      <c r="CH146" s="184"/>
      <c r="CI146" s="190"/>
      <c r="CJ146" s="183"/>
      <c r="CK146" s="184"/>
      <c r="CL146" s="184"/>
      <c r="CM146" s="184"/>
      <c r="CN146" s="184"/>
      <c r="CO146" s="190"/>
      <c r="CP146" s="183"/>
      <c r="CQ146" s="184"/>
      <c r="CR146" s="184"/>
      <c r="CS146" s="184"/>
      <c r="CT146" s="184"/>
      <c r="CU146" s="190"/>
    </row>
    <row r="147" spans="1:99" ht="15" customHeight="1" x14ac:dyDescent="0.2">
      <c r="A147" s="286"/>
      <c r="B147" s="287"/>
      <c r="C147" s="287"/>
      <c r="D147" s="287"/>
      <c r="E147" s="287"/>
      <c r="F147" s="287"/>
      <c r="G147" s="287"/>
      <c r="H147" s="287"/>
      <c r="I147" s="287"/>
      <c r="J147" s="287"/>
      <c r="K147" s="288"/>
      <c r="L147" s="289" t="s">
        <v>494</v>
      </c>
      <c r="M147" s="246"/>
      <c r="N147" s="246"/>
      <c r="O147" s="246"/>
      <c r="P147" s="246"/>
      <c r="Q147" s="246"/>
      <c r="R147" s="246"/>
      <c r="S147" s="220"/>
      <c r="T147" s="220"/>
      <c r="U147" s="220"/>
      <c r="V147" s="220"/>
      <c r="W147" s="220"/>
      <c r="X147" s="220"/>
      <c r="Y147" s="220"/>
      <c r="Z147" s="220"/>
      <c r="AA147" s="290"/>
      <c r="AB147" s="291">
        <v>547230401</v>
      </c>
      <c r="AC147" s="291"/>
      <c r="AD147" s="291"/>
      <c r="AE147" s="291"/>
      <c r="AF147" s="291"/>
      <c r="AG147" s="291"/>
      <c r="AH147" s="291"/>
      <c r="AI147" s="291"/>
      <c r="AJ147" s="160"/>
      <c r="AK147" s="160"/>
      <c r="AL147" s="160"/>
      <c r="AM147" s="161"/>
      <c r="AN147" s="42">
        <v>1</v>
      </c>
      <c r="AO147" s="42"/>
      <c r="AP147" s="42"/>
      <c r="AQ147" s="42"/>
      <c r="AR147" s="292">
        <v>1</v>
      </c>
      <c r="AS147" s="292"/>
      <c r="AT147" s="292"/>
      <c r="AU147" s="292"/>
      <c r="AV147" s="292">
        <v>1</v>
      </c>
      <c r="AW147" s="292"/>
      <c r="AX147" s="292"/>
      <c r="AY147" s="292"/>
      <c r="AZ147" s="183">
        <f t="shared" si="12"/>
        <v>0</v>
      </c>
      <c r="BA147" s="184"/>
      <c r="BB147" s="184"/>
      <c r="BC147" s="184"/>
      <c r="BD147" s="184"/>
      <c r="BE147" s="190"/>
      <c r="BF147" s="103">
        <v>0</v>
      </c>
      <c r="BG147" s="103"/>
      <c r="BH147" s="103"/>
      <c r="BI147" s="103"/>
      <c r="BJ147" s="103"/>
      <c r="BK147" s="103"/>
      <c r="BL147" s="103">
        <v>0</v>
      </c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83"/>
      <c r="CE147" s="184"/>
      <c r="CF147" s="184"/>
      <c r="CG147" s="184"/>
      <c r="CH147" s="184"/>
      <c r="CI147" s="190"/>
      <c r="CJ147" s="183"/>
      <c r="CK147" s="184"/>
      <c r="CL147" s="184"/>
      <c r="CM147" s="184"/>
      <c r="CN147" s="184"/>
      <c r="CO147" s="190"/>
      <c r="CP147" s="183"/>
      <c r="CQ147" s="184"/>
      <c r="CR147" s="184"/>
      <c r="CS147" s="184"/>
      <c r="CT147" s="184"/>
      <c r="CU147" s="190"/>
    </row>
    <row r="148" spans="1:99" ht="15" customHeight="1" x14ac:dyDescent="0.2">
      <c r="A148" s="286"/>
      <c r="B148" s="287"/>
      <c r="C148" s="287"/>
      <c r="D148" s="287"/>
      <c r="E148" s="287"/>
      <c r="F148" s="287"/>
      <c r="G148" s="287"/>
      <c r="H148" s="287"/>
      <c r="I148" s="287"/>
      <c r="J148" s="287"/>
      <c r="K148" s="288"/>
      <c r="L148" s="289" t="s">
        <v>494</v>
      </c>
      <c r="M148" s="246"/>
      <c r="N148" s="246"/>
      <c r="O148" s="246"/>
      <c r="P148" s="246"/>
      <c r="Q148" s="246"/>
      <c r="R148" s="246"/>
      <c r="S148" s="220"/>
      <c r="T148" s="220"/>
      <c r="U148" s="220"/>
      <c r="V148" s="220"/>
      <c r="W148" s="220"/>
      <c r="X148" s="220"/>
      <c r="Y148" s="220"/>
      <c r="Z148" s="220"/>
      <c r="AA148" s="290"/>
      <c r="AB148" s="291">
        <v>547230401</v>
      </c>
      <c r="AC148" s="291"/>
      <c r="AD148" s="291"/>
      <c r="AE148" s="291"/>
      <c r="AF148" s="291"/>
      <c r="AG148" s="291"/>
      <c r="AH148" s="291"/>
      <c r="AI148" s="291"/>
      <c r="AJ148" s="160"/>
      <c r="AK148" s="160"/>
      <c r="AL148" s="160"/>
      <c r="AM148" s="161"/>
      <c r="AN148" s="42">
        <v>1</v>
      </c>
      <c r="AO148" s="42"/>
      <c r="AP148" s="42"/>
      <c r="AQ148" s="42"/>
      <c r="AR148" s="292">
        <v>1</v>
      </c>
      <c r="AS148" s="292"/>
      <c r="AT148" s="292"/>
      <c r="AU148" s="292"/>
      <c r="AV148" s="292">
        <v>1</v>
      </c>
      <c r="AW148" s="292"/>
      <c r="AX148" s="292"/>
      <c r="AY148" s="292"/>
      <c r="AZ148" s="183">
        <f t="shared" si="12"/>
        <v>0</v>
      </c>
      <c r="BA148" s="184"/>
      <c r="BB148" s="184"/>
      <c r="BC148" s="184"/>
      <c r="BD148" s="184"/>
      <c r="BE148" s="190"/>
      <c r="BF148" s="103">
        <v>0</v>
      </c>
      <c r="BG148" s="103"/>
      <c r="BH148" s="103"/>
      <c r="BI148" s="103"/>
      <c r="BJ148" s="103"/>
      <c r="BK148" s="103"/>
      <c r="BL148" s="103">
        <v>0</v>
      </c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83"/>
      <c r="CE148" s="184"/>
      <c r="CF148" s="184"/>
      <c r="CG148" s="184"/>
      <c r="CH148" s="184"/>
      <c r="CI148" s="190"/>
      <c r="CJ148" s="183"/>
      <c r="CK148" s="184"/>
      <c r="CL148" s="184"/>
      <c r="CM148" s="184"/>
      <c r="CN148" s="184"/>
      <c r="CO148" s="190"/>
      <c r="CP148" s="183"/>
      <c r="CQ148" s="184"/>
      <c r="CR148" s="184"/>
      <c r="CS148" s="184"/>
      <c r="CT148" s="184"/>
      <c r="CU148" s="190"/>
    </row>
    <row r="149" spans="1:99" ht="15" customHeight="1" x14ac:dyDescent="0.2">
      <c r="A149" s="286"/>
      <c r="B149" s="287"/>
      <c r="C149" s="287"/>
      <c r="D149" s="287"/>
      <c r="E149" s="287"/>
      <c r="F149" s="287"/>
      <c r="G149" s="287"/>
      <c r="H149" s="287"/>
      <c r="I149" s="287"/>
      <c r="J149" s="287"/>
      <c r="K149" s="288"/>
      <c r="L149" s="289" t="s">
        <v>494</v>
      </c>
      <c r="M149" s="246"/>
      <c r="N149" s="246"/>
      <c r="O149" s="246"/>
      <c r="P149" s="246"/>
      <c r="Q149" s="246"/>
      <c r="R149" s="246"/>
      <c r="S149" s="220"/>
      <c r="T149" s="220"/>
      <c r="U149" s="220"/>
      <c r="V149" s="220"/>
      <c r="W149" s="220"/>
      <c r="X149" s="220"/>
      <c r="Y149" s="220"/>
      <c r="Z149" s="220"/>
      <c r="AA149" s="290"/>
      <c r="AB149" s="291">
        <v>547230401</v>
      </c>
      <c r="AC149" s="291"/>
      <c r="AD149" s="291"/>
      <c r="AE149" s="291"/>
      <c r="AF149" s="291"/>
      <c r="AG149" s="291"/>
      <c r="AH149" s="291"/>
      <c r="AI149" s="291"/>
      <c r="AJ149" s="160"/>
      <c r="AK149" s="160"/>
      <c r="AL149" s="160"/>
      <c r="AM149" s="161"/>
      <c r="AN149" s="42">
        <v>1</v>
      </c>
      <c r="AO149" s="42"/>
      <c r="AP149" s="42"/>
      <c r="AQ149" s="42"/>
      <c r="AR149" s="292">
        <v>1</v>
      </c>
      <c r="AS149" s="292"/>
      <c r="AT149" s="292"/>
      <c r="AU149" s="292"/>
      <c r="AV149" s="292">
        <v>1</v>
      </c>
      <c r="AW149" s="292"/>
      <c r="AX149" s="292"/>
      <c r="AY149" s="292"/>
      <c r="AZ149" s="183">
        <f t="shared" si="12"/>
        <v>0</v>
      </c>
      <c r="BA149" s="184"/>
      <c r="BB149" s="184"/>
      <c r="BC149" s="184"/>
      <c r="BD149" s="184"/>
      <c r="BE149" s="190"/>
      <c r="BF149" s="103">
        <v>0</v>
      </c>
      <c r="BG149" s="103"/>
      <c r="BH149" s="103"/>
      <c r="BI149" s="103"/>
      <c r="BJ149" s="103"/>
      <c r="BK149" s="103"/>
      <c r="BL149" s="103">
        <v>0</v>
      </c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83"/>
      <c r="CE149" s="184"/>
      <c r="CF149" s="184"/>
      <c r="CG149" s="184"/>
      <c r="CH149" s="184"/>
      <c r="CI149" s="190"/>
      <c r="CJ149" s="183"/>
      <c r="CK149" s="184"/>
      <c r="CL149" s="184"/>
      <c r="CM149" s="184"/>
      <c r="CN149" s="184"/>
      <c r="CO149" s="190"/>
      <c r="CP149" s="183"/>
      <c r="CQ149" s="184"/>
      <c r="CR149" s="184"/>
      <c r="CS149" s="184"/>
      <c r="CT149" s="184"/>
      <c r="CU149" s="190"/>
    </row>
    <row r="150" spans="1:99" ht="15" customHeight="1" x14ac:dyDescent="0.2">
      <c r="A150" s="286"/>
      <c r="B150" s="287"/>
      <c r="C150" s="287"/>
      <c r="D150" s="287"/>
      <c r="E150" s="287"/>
      <c r="F150" s="287"/>
      <c r="G150" s="287"/>
      <c r="H150" s="287"/>
      <c r="I150" s="287"/>
      <c r="J150" s="287"/>
      <c r="K150" s="288"/>
      <c r="L150" s="289" t="s">
        <v>494</v>
      </c>
      <c r="M150" s="246"/>
      <c r="N150" s="246"/>
      <c r="O150" s="246"/>
      <c r="P150" s="246"/>
      <c r="Q150" s="246"/>
      <c r="R150" s="246"/>
      <c r="S150" s="220"/>
      <c r="T150" s="220"/>
      <c r="U150" s="220"/>
      <c r="V150" s="220"/>
      <c r="W150" s="220"/>
      <c r="X150" s="220"/>
      <c r="Y150" s="220"/>
      <c r="Z150" s="220"/>
      <c r="AA150" s="290"/>
      <c r="AB150" s="291">
        <v>547230401</v>
      </c>
      <c r="AC150" s="291"/>
      <c r="AD150" s="291"/>
      <c r="AE150" s="291"/>
      <c r="AF150" s="291"/>
      <c r="AG150" s="291"/>
      <c r="AH150" s="291"/>
      <c r="AI150" s="291"/>
      <c r="AJ150" s="160"/>
      <c r="AK150" s="160"/>
      <c r="AL150" s="160"/>
      <c r="AM150" s="161"/>
      <c r="AN150" s="42">
        <v>1</v>
      </c>
      <c r="AO150" s="42"/>
      <c r="AP150" s="42"/>
      <c r="AQ150" s="42"/>
      <c r="AR150" s="292">
        <v>1</v>
      </c>
      <c r="AS150" s="292"/>
      <c r="AT150" s="292"/>
      <c r="AU150" s="292"/>
      <c r="AV150" s="292">
        <v>1</v>
      </c>
      <c r="AW150" s="292"/>
      <c r="AX150" s="292"/>
      <c r="AY150" s="292"/>
      <c r="AZ150" s="183">
        <f t="shared" si="12"/>
        <v>0</v>
      </c>
      <c r="BA150" s="184"/>
      <c r="BB150" s="184"/>
      <c r="BC150" s="184"/>
      <c r="BD150" s="184"/>
      <c r="BE150" s="190"/>
      <c r="BF150" s="103">
        <v>0</v>
      </c>
      <c r="BG150" s="103"/>
      <c r="BH150" s="103"/>
      <c r="BI150" s="103"/>
      <c r="BJ150" s="103"/>
      <c r="BK150" s="103"/>
      <c r="BL150" s="103">
        <v>0</v>
      </c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83"/>
      <c r="CE150" s="184"/>
      <c r="CF150" s="184"/>
      <c r="CG150" s="184"/>
      <c r="CH150" s="184"/>
      <c r="CI150" s="190"/>
      <c r="CJ150" s="183"/>
      <c r="CK150" s="184"/>
      <c r="CL150" s="184"/>
      <c r="CM150" s="184"/>
      <c r="CN150" s="184"/>
      <c r="CO150" s="190"/>
      <c r="CP150" s="183"/>
      <c r="CQ150" s="184"/>
      <c r="CR150" s="184"/>
      <c r="CS150" s="184"/>
      <c r="CT150" s="184"/>
      <c r="CU150" s="190"/>
    </row>
    <row r="151" spans="1:99" ht="15" customHeight="1" thickBot="1" x14ac:dyDescent="0.25">
      <c r="A151" s="286"/>
      <c r="B151" s="287"/>
      <c r="C151" s="287"/>
      <c r="D151" s="287"/>
      <c r="E151" s="287"/>
      <c r="F151" s="287"/>
      <c r="G151" s="287"/>
      <c r="H151" s="287"/>
      <c r="I151" s="287"/>
      <c r="J151" s="287"/>
      <c r="K151" s="288"/>
      <c r="L151" s="551" t="s">
        <v>494</v>
      </c>
      <c r="M151" s="552"/>
      <c r="N151" s="552"/>
      <c r="O151" s="552"/>
      <c r="P151" s="552"/>
      <c r="Q151" s="552"/>
      <c r="R151" s="552"/>
      <c r="S151" s="553"/>
      <c r="T151" s="553"/>
      <c r="U151" s="553"/>
      <c r="V151" s="553"/>
      <c r="W151" s="553"/>
      <c r="X151" s="553"/>
      <c r="Y151" s="553"/>
      <c r="Z151" s="553"/>
      <c r="AA151" s="554"/>
      <c r="AB151" s="128">
        <v>547230523</v>
      </c>
      <c r="AC151" s="128"/>
      <c r="AD151" s="128"/>
      <c r="AE151" s="128"/>
      <c r="AF151" s="128"/>
      <c r="AG151" s="128"/>
      <c r="AH151" s="128"/>
      <c r="AI151" s="128"/>
      <c r="AJ151" s="160"/>
      <c r="AK151" s="160"/>
      <c r="AL151" s="160"/>
      <c r="AM151" s="161"/>
      <c r="AN151" s="42">
        <v>1</v>
      </c>
      <c r="AO151" s="42"/>
      <c r="AP151" s="42"/>
      <c r="AQ151" s="42"/>
      <c r="AR151" s="292">
        <v>1</v>
      </c>
      <c r="AS151" s="292"/>
      <c r="AT151" s="292"/>
      <c r="AU151" s="292"/>
      <c r="AV151" s="292">
        <v>1</v>
      </c>
      <c r="AW151" s="292"/>
      <c r="AX151" s="292"/>
      <c r="AY151" s="292"/>
      <c r="AZ151" s="183">
        <f t="shared" si="12"/>
        <v>0</v>
      </c>
      <c r="BA151" s="184"/>
      <c r="BB151" s="184"/>
      <c r="BC151" s="184"/>
      <c r="BD151" s="184"/>
      <c r="BE151" s="190"/>
      <c r="BF151" s="103">
        <v>0</v>
      </c>
      <c r="BG151" s="103"/>
      <c r="BH151" s="103"/>
      <c r="BI151" s="103"/>
      <c r="BJ151" s="103"/>
      <c r="BK151" s="103"/>
      <c r="BL151" s="103">
        <v>0</v>
      </c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83"/>
      <c r="CE151" s="184"/>
      <c r="CF151" s="184"/>
      <c r="CG151" s="184"/>
      <c r="CH151" s="184"/>
      <c r="CI151" s="190"/>
      <c r="CJ151" s="183"/>
      <c r="CK151" s="184"/>
      <c r="CL151" s="184"/>
      <c r="CM151" s="184"/>
      <c r="CN151" s="184"/>
      <c r="CO151" s="190"/>
      <c r="CP151" s="183"/>
      <c r="CQ151" s="184"/>
      <c r="CR151" s="184"/>
      <c r="CS151" s="184"/>
      <c r="CT151" s="184"/>
      <c r="CU151" s="190"/>
    </row>
    <row r="152" spans="1:99" ht="15" customHeight="1" x14ac:dyDescent="0.2">
      <c r="A152" s="286"/>
      <c r="B152" s="287"/>
      <c r="C152" s="287"/>
      <c r="D152" s="287"/>
      <c r="E152" s="287"/>
      <c r="F152" s="287"/>
      <c r="G152" s="287"/>
      <c r="H152" s="287"/>
      <c r="I152" s="287"/>
      <c r="J152" s="287"/>
      <c r="K152" s="288"/>
      <c r="L152" s="289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558"/>
      <c r="AB152" s="399">
        <v>547230401</v>
      </c>
      <c r="AC152" s="399"/>
      <c r="AD152" s="399"/>
      <c r="AE152" s="399"/>
      <c r="AF152" s="399"/>
      <c r="AG152" s="399"/>
      <c r="AH152" s="399"/>
      <c r="AI152" s="399"/>
      <c r="AJ152" s="160"/>
      <c r="AK152" s="160"/>
      <c r="AL152" s="160"/>
      <c r="AM152" s="161"/>
      <c r="AN152" s="42"/>
      <c r="AO152" s="42"/>
      <c r="AP152" s="42"/>
      <c r="AQ152" s="42"/>
      <c r="AR152" s="103"/>
      <c r="AS152" s="103"/>
      <c r="AT152" s="103"/>
      <c r="AU152" s="103"/>
      <c r="AV152" s="103"/>
      <c r="AW152" s="103"/>
      <c r="AX152" s="103"/>
      <c r="AY152" s="103"/>
      <c r="AZ152" s="183"/>
      <c r="BA152" s="184"/>
      <c r="BB152" s="184"/>
      <c r="BC152" s="184"/>
      <c r="BD152" s="184"/>
      <c r="BE152" s="190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368">
        <f>SUM(CD142:CI151)</f>
        <v>17000</v>
      </c>
      <c r="CE152" s="369"/>
      <c r="CF152" s="369"/>
      <c r="CG152" s="369"/>
      <c r="CH152" s="369"/>
      <c r="CI152" s="370"/>
      <c r="CJ152" s="368">
        <f>SUM(CJ142:CO151)</f>
        <v>17000</v>
      </c>
      <c r="CK152" s="369"/>
      <c r="CL152" s="369"/>
      <c r="CM152" s="369"/>
      <c r="CN152" s="369"/>
      <c r="CO152" s="370"/>
      <c r="CP152" s="368">
        <f>SUM(CP142:CU151)</f>
        <v>17000</v>
      </c>
      <c r="CQ152" s="369"/>
      <c r="CR152" s="369"/>
      <c r="CS152" s="369"/>
      <c r="CT152" s="369"/>
      <c r="CU152" s="370"/>
    </row>
    <row r="153" spans="1:99" ht="15" customHeight="1" thickBot="1" x14ac:dyDescent="0.25">
      <c r="A153" s="286"/>
      <c r="B153" s="287"/>
      <c r="C153" s="287"/>
      <c r="D153" s="287"/>
      <c r="E153" s="287"/>
      <c r="F153" s="287"/>
      <c r="G153" s="287"/>
      <c r="H153" s="287"/>
      <c r="I153" s="287"/>
      <c r="J153" s="287"/>
      <c r="K153" s="288"/>
      <c r="L153" s="289"/>
      <c r="M153" s="246"/>
      <c r="N153" s="246"/>
      <c r="O153" s="246"/>
      <c r="P153" s="246"/>
      <c r="Q153" s="246"/>
      <c r="R153" s="246"/>
      <c r="S153" s="220"/>
      <c r="T153" s="220"/>
      <c r="U153" s="220"/>
      <c r="V153" s="220"/>
      <c r="W153" s="220"/>
      <c r="X153" s="220"/>
      <c r="Y153" s="220"/>
      <c r="Z153" s="220"/>
      <c r="AA153" s="290"/>
      <c r="AB153" s="307">
        <v>547230523</v>
      </c>
      <c r="AC153" s="307"/>
      <c r="AD153" s="307"/>
      <c r="AE153" s="307"/>
      <c r="AF153" s="307"/>
      <c r="AG153" s="307"/>
      <c r="AH153" s="307"/>
      <c r="AI153" s="307"/>
      <c r="AJ153" s="160"/>
      <c r="AK153" s="160"/>
      <c r="AL153" s="160"/>
      <c r="AM153" s="161"/>
      <c r="AN153" s="42"/>
      <c r="AO153" s="42"/>
      <c r="AP153" s="42"/>
      <c r="AQ153" s="42"/>
      <c r="AR153" s="103"/>
      <c r="AS153" s="103"/>
      <c r="AT153" s="103"/>
      <c r="AU153" s="103"/>
      <c r="AV153" s="103"/>
      <c r="AW153" s="103"/>
      <c r="AX153" s="103"/>
      <c r="AY153" s="103"/>
      <c r="AZ153" s="183"/>
      <c r="BA153" s="184"/>
      <c r="BB153" s="184"/>
      <c r="BC153" s="184"/>
      <c r="BD153" s="184"/>
      <c r="BE153" s="190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316">
        <f>CD151</f>
        <v>0</v>
      </c>
      <c r="CE153" s="317"/>
      <c r="CF153" s="317"/>
      <c r="CG153" s="317"/>
      <c r="CH153" s="317"/>
      <c r="CI153" s="318"/>
      <c r="CJ153" s="316">
        <f>CJ151</f>
        <v>0</v>
      </c>
      <c r="CK153" s="317"/>
      <c r="CL153" s="317"/>
      <c r="CM153" s="317"/>
      <c r="CN153" s="317"/>
      <c r="CO153" s="318"/>
      <c r="CP153" s="316">
        <f>CP151</f>
        <v>0</v>
      </c>
      <c r="CQ153" s="317"/>
      <c r="CR153" s="317"/>
      <c r="CS153" s="317"/>
      <c r="CT153" s="317"/>
      <c r="CU153" s="318"/>
    </row>
    <row r="154" spans="1:99" s="24" customFormat="1" ht="15" customHeight="1" thickBot="1" x14ac:dyDescent="0.25">
      <c r="A154" s="335"/>
      <c r="B154" s="336"/>
      <c r="C154" s="336"/>
      <c r="D154" s="336"/>
      <c r="E154" s="336"/>
      <c r="F154" s="336"/>
      <c r="G154" s="336"/>
      <c r="H154" s="336"/>
      <c r="I154" s="336"/>
      <c r="J154" s="336"/>
      <c r="K154" s="337"/>
      <c r="L154" s="303" t="s">
        <v>543</v>
      </c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5"/>
      <c r="AJ154" s="322"/>
      <c r="AK154" s="323"/>
      <c r="AL154" s="323"/>
      <c r="AM154" s="324"/>
      <c r="AN154" s="338"/>
      <c r="AO154" s="338"/>
      <c r="AP154" s="338"/>
      <c r="AQ154" s="338"/>
      <c r="AR154" s="328"/>
      <c r="AS154" s="328"/>
      <c r="AT154" s="328"/>
      <c r="AU154" s="328"/>
      <c r="AV154" s="328"/>
      <c r="AW154" s="328"/>
      <c r="AX154" s="328"/>
      <c r="AY154" s="328"/>
      <c r="AZ154" s="329"/>
      <c r="BA154" s="330"/>
      <c r="BB154" s="330"/>
      <c r="BC154" s="330"/>
      <c r="BD154" s="330"/>
      <c r="BE154" s="331"/>
      <c r="BF154" s="328"/>
      <c r="BG154" s="328"/>
      <c r="BH154" s="328"/>
      <c r="BI154" s="328"/>
      <c r="BJ154" s="328"/>
      <c r="BK154" s="328"/>
      <c r="BL154" s="328"/>
      <c r="BM154" s="328"/>
      <c r="BN154" s="328"/>
      <c r="BO154" s="328"/>
      <c r="BP154" s="328"/>
      <c r="BQ154" s="328"/>
      <c r="BR154" s="328"/>
      <c r="BS154" s="328"/>
      <c r="BT154" s="328"/>
      <c r="BU154" s="328"/>
      <c r="BV154" s="328"/>
      <c r="BW154" s="328"/>
      <c r="BX154" s="328"/>
      <c r="BY154" s="328"/>
      <c r="BZ154" s="328"/>
      <c r="CA154" s="328"/>
      <c r="CB154" s="328"/>
      <c r="CC154" s="312"/>
      <c r="CD154" s="300">
        <f>SUM(CD151:CI152)</f>
        <v>17000</v>
      </c>
      <c r="CE154" s="301"/>
      <c r="CF154" s="301"/>
      <c r="CG154" s="301"/>
      <c r="CH154" s="301"/>
      <c r="CI154" s="302"/>
      <c r="CJ154" s="300">
        <f>SUM(CJ151:CJ152)</f>
        <v>17000</v>
      </c>
      <c r="CK154" s="301"/>
      <c r="CL154" s="301"/>
      <c r="CM154" s="301"/>
      <c r="CN154" s="301"/>
      <c r="CO154" s="302"/>
      <c r="CP154" s="300">
        <f>SUM(CP151:CP152)</f>
        <v>17000</v>
      </c>
      <c r="CQ154" s="301"/>
      <c r="CR154" s="301"/>
      <c r="CS154" s="301"/>
      <c r="CT154" s="301"/>
      <c r="CU154" s="302"/>
    </row>
    <row r="155" spans="1:99" s="24" customFormat="1" ht="15" customHeight="1" x14ac:dyDescent="0.2">
      <c r="A155" s="286" t="s">
        <v>634</v>
      </c>
      <c r="B155" s="287"/>
      <c r="C155" s="287"/>
      <c r="D155" s="287"/>
      <c r="E155" s="287"/>
      <c r="F155" s="287"/>
      <c r="G155" s="287"/>
      <c r="H155" s="287"/>
      <c r="I155" s="287"/>
      <c r="J155" s="287"/>
      <c r="K155" s="288"/>
      <c r="L155" s="289" t="s">
        <v>494</v>
      </c>
      <c r="M155" s="246"/>
      <c r="N155" s="246"/>
      <c r="O155" s="246"/>
      <c r="P155" s="246"/>
      <c r="Q155" s="246"/>
      <c r="R155" s="246"/>
      <c r="S155" s="220"/>
      <c r="T155" s="220"/>
      <c r="U155" s="220"/>
      <c r="V155" s="220"/>
      <c r="W155" s="220"/>
      <c r="X155" s="220"/>
      <c r="Y155" s="220"/>
      <c r="Z155" s="220"/>
      <c r="AA155" s="290"/>
      <c r="AB155" s="307">
        <v>547230540</v>
      </c>
      <c r="AC155" s="307"/>
      <c r="AD155" s="307"/>
      <c r="AE155" s="307"/>
      <c r="AF155" s="307"/>
      <c r="AG155" s="307"/>
      <c r="AH155" s="307"/>
      <c r="AI155" s="307"/>
      <c r="AJ155" s="160"/>
      <c r="AK155" s="160"/>
      <c r="AL155" s="160"/>
      <c r="AM155" s="161"/>
      <c r="AN155" s="42">
        <v>1</v>
      </c>
      <c r="AO155" s="42"/>
      <c r="AP155" s="42"/>
      <c r="AQ155" s="42"/>
      <c r="AR155" s="103"/>
      <c r="AS155" s="103"/>
      <c r="AT155" s="103"/>
      <c r="AU155" s="103"/>
      <c r="AV155" s="103"/>
      <c r="AW155" s="103"/>
      <c r="AX155" s="103"/>
      <c r="AY155" s="103"/>
      <c r="AZ155" s="183">
        <f>CD155/AN155</f>
        <v>0</v>
      </c>
      <c r="BA155" s="184"/>
      <c r="BB155" s="184"/>
      <c r="BC155" s="184"/>
      <c r="BD155" s="184"/>
      <c r="BE155" s="190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83">
        <v>0</v>
      </c>
      <c r="CE155" s="184"/>
      <c r="CF155" s="184"/>
      <c r="CG155" s="184"/>
      <c r="CH155" s="184"/>
      <c r="CI155" s="190"/>
      <c r="CJ155" s="183"/>
      <c r="CK155" s="184"/>
      <c r="CL155" s="184"/>
      <c r="CM155" s="184"/>
      <c r="CN155" s="184"/>
      <c r="CO155" s="190"/>
      <c r="CP155" s="183"/>
      <c r="CQ155" s="184"/>
      <c r="CR155" s="184"/>
      <c r="CS155" s="184"/>
      <c r="CT155" s="184"/>
      <c r="CU155" s="190"/>
    </row>
    <row r="156" spans="1:99" s="24" customFormat="1" ht="15" customHeight="1" thickBot="1" x14ac:dyDescent="0.25">
      <c r="A156" s="286" t="s">
        <v>635</v>
      </c>
      <c r="B156" s="287"/>
      <c r="C156" s="287"/>
      <c r="D156" s="287"/>
      <c r="E156" s="287"/>
      <c r="F156" s="287"/>
      <c r="G156" s="287"/>
      <c r="H156" s="287"/>
      <c r="I156" s="287"/>
      <c r="J156" s="287"/>
      <c r="K156" s="288"/>
      <c r="L156" s="289" t="s">
        <v>494</v>
      </c>
      <c r="M156" s="246"/>
      <c r="N156" s="246"/>
      <c r="O156" s="246"/>
      <c r="P156" s="246"/>
      <c r="Q156" s="246"/>
      <c r="R156" s="246"/>
      <c r="S156" s="220"/>
      <c r="T156" s="220"/>
      <c r="U156" s="220"/>
      <c r="V156" s="220"/>
      <c r="W156" s="220"/>
      <c r="X156" s="220"/>
      <c r="Y156" s="220"/>
      <c r="Z156" s="220"/>
      <c r="AA156" s="290"/>
      <c r="AB156" s="307">
        <v>547230540</v>
      </c>
      <c r="AC156" s="307"/>
      <c r="AD156" s="307"/>
      <c r="AE156" s="307"/>
      <c r="AF156" s="307"/>
      <c r="AG156" s="307"/>
      <c r="AH156" s="307"/>
      <c r="AI156" s="307"/>
      <c r="AJ156" s="160"/>
      <c r="AK156" s="160"/>
      <c r="AL156" s="160"/>
      <c r="AM156" s="161"/>
      <c r="AN156" s="42">
        <v>1</v>
      </c>
      <c r="AO156" s="42"/>
      <c r="AP156" s="42"/>
      <c r="AQ156" s="42"/>
      <c r="AR156" s="103"/>
      <c r="AS156" s="103"/>
      <c r="AT156" s="103"/>
      <c r="AU156" s="103"/>
      <c r="AV156" s="103"/>
      <c r="AW156" s="103"/>
      <c r="AX156" s="103"/>
      <c r="AY156" s="103"/>
      <c r="AZ156" s="183">
        <f>CD156/AN156</f>
        <v>0</v>
      </c>
      <c r="BA156" s="184"/>
      <c r="BB156" s="184"/>
      <c r="BC156" s="184"/>
      <c r="BD156" s="184"/>
      <c r="BE156" s="190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83">
        <f>196169-196169</f>
        <v>0</v>
      </c>
      <c r="CE156" s="184"/>
      <c r="CF156" s="184"/>
      <c r="CG156" s="184"/>
      <c r="CH156" s="184"/>
      <c r="CI156" s="190"/>
      <c r="CJ156" s="183"/>
      <c r="CK156" s="184"/>
      <c r="CL156" s="184"/>
      <c r="CM156" s="184"/>
      <c r="CN156" s="184"/>
      <c r="CO156" s="190"/>
      <c r="CP156" s="183"/>
      <c r="CQ156" s="184"/>
      <c r="CR156" s="184"/>
      <c r="CS156" s="184"/>
      <c r="CT156" s="184"/>
      <c r="CU156" s="190"/>
    </row>
    <row r="157" spans="1:99" s="24" customFormat="1" ht="15" customHeight="1" thickBot="1" x14ac:dyDescent="0.25">
      <c r="A157" s="335"/>
      <c r="B157" s="336"/>
      <c r="C157" s="336"/>
      <c r="D157" s="336"/>
      <c r="E157" s="336"/>
      <c r="F157" s="336"/>
      <c r="G157" s="336"/>
      <c r="H157" s="336"/>
      <c r="I157" s="336"/>
      <c r="J157" s="336"/>
      <c r="K157" s="337"/>
      <c r="L157" s="303" t="s">
        <v>633</v>
      </c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5"/>
      <c r="AJ157" s="322"/>
      <c r="AK157" s="323"/>
      <c r="AL157" s="323"/>
      <c r="AM157" s="324"/>
      <c r="AN157" s="338"/>
      <c r="AO157" s="338"/>
      <c r="AP157" s="338"/>
      <c r="AQ157" s="338"/>
      <c r="AR157" s="328"/>
      <c r="AS157" s="328"/>
      <c r="AT157" s="328"/>
      <c r="AU157" s="328"/>
      <c r="AV157" s="328"/>
      <c r="AW157" s="328"/>
      <c r="AX157" s="328"/>
      <c r="AY157" s="328"/>
      <c r="AZ157" s="329"/>
      <c r="BA157" s="330"/>
      <c r="BB157" s="330"/>
      <c r="BC157" s="330"/>
      <c r="BD157" s="330"/>
      <c r="BE157" s="331"/>
      <c r="BF157" s="328"/>
      <c r="BG157" s="328"/>
      <c r="BH157" s="328"/>
      <c r="BI157" s="328"/>
      <c r="BJ157" s="328"/>
      <c r="BK157" s="328"/>
      <c r="BL157" s="328"/>
      <c r="BM157" s="328"/>
      <c r="BN157" s="328"/>
      <c r="BO157" s="328"/>
      <c r="BP157" s="328"/>
      <c r="BQ157" s="328"/>
      <c r="BR157" s="328"/>
      <c r="BS157" s="328"/>
      <c r="BT157" s="328"/>
      <c r="BU157" s="328"/>
      <c r="BV157" s="328"/>
      <c r="BW157" s="328"/>
      <c r="BX157" s="328"/>
      <c r="BY157" s="328"/>
      <c r="BZ157" s="328"/>
      <c r="CA157" s="328"/>
      <c r="CB157" s="328"/>
      <c r="CC157" s="312"/>
      <c r="CD157" s="300">
        <f>CD155+CD156</f>
        <v>0</v>
      </c>
      <c r="CE157" s="301"/>
      <c r="CF157" s="301"/>
      <c r="CG157" s="301"/>
      <c r="CH157" s="301"/>
      <c r="CI157" s="302"/>
      <c r="CJ157" s="300">
        <v>0</v>
      </c>
      <c r="CK157" s="301"/>
      <c r="CL157" s="301"/>
      <c r="CM157" s="301"/>
      <c r="CN157" s="301"/>
      <c r="CO157" s="302"/>
      <c r="CP157" s="300">
        <v>0</v>
      </c>
      <c r="CQ157" s="301"/>
      <c r="CR157" s="301"/>
      <c r="CS157" s="301"/>
      <c r="CT157" s="301"/>
      <c r="CU157" s="302"/>
    </row>
    <row r="158" spans="1:99" ht="15" customHeight="1" x14ac:dyDescent="0.2">
      <c r="A158" s="286" t="s">
        <v>591</v>
      </c>
      <c r="B158" s="287"/>
      <c r="C158" s="287"/>
      <c r="D158" s="287"/>
      <c r="E158" s="287"/>
      <c r="F158" s="287"/>
      <c r="G158" s="287"/>
      <c r="H158" s="287"/>
      <c r="I158" s="287"/>
      <c r="J158" s="287"/>
      <c r="K158" s="288"/>
      <c r="L158" s="289" t="s">
        <v>494</v>
      </c>
      <c r="M158" s="246"/>
      <c r="N158" s="246"/>
      <c r="O158" s="246"/>
      <c r="P158" s="246"/>
      <c r="Q158" s="246"/>
      <c r="R158" s="246"/>
      <c r="S158" s="339" t="s">
        <v>618</v>
      </c>
      <c r="T158" s="339"/>
      <c r="U158" s="339"/>
      <c r="V158" s="339"/>
      <c r="W158" s="339"/>
      <c r="X158" s="339"/>
      <c r="Y158" s="339"/>
      <c r="Z158" s="339"/>
      <c r="AA158" s="340"/>
      <c r="AB158" s="307" t="s">
        <v>501</v>
      </c>
      <c r="AC158" s="307"/>
      <c r="AD158" s="307"/>
      <c r="AE158" s="307"/>
      <c r="AF158" s="307"/>
      <c r="AG158" s="307"/>
      <c r="AH158" s="307"/>
      <c r="AI158" s="307"/>
      <c r="AJ158" s="97" t="s">
        <v>57</v>
      </c>
      <c r="AK158" s="97"/>
      <c r="AL158" s="97"/>
      <c r="AM158" s="77"/>
      <c r="AN158" s="42">
        <v>1</v>
      </c>
      <c r="AO158" s="42"/>
      <c r="AP158" s="42"/>
      <c r="AQ158" s="42"/>
      <c r="AR158" s="292">
        <v>1</v>
      </c>
      <c r="AS158" s="292"/>
      <c r="AT158" s="292"/>
      <c r="AU158" s="292"/>
      <c r="AV158" s="292">
        <v>1</v>
      </c>
      <c r="AW158" s="292"/>
      <c r="AX158" s="292"/>
      <c r="AY158" s="292"/>
      <c r="AZ158" s="183">
        <f t="shared" ref="AZ158:AZ178" si="13">CD158/AN158</f>
        <v>0</v>
      </c>
      <c r="BA158" s="184"/>
      <c r="BB158" s="184"/>
      <c r="BC158" s="184"/>
      <c r="BD158" s="184"/>
      <c r="BE158" s="190"/>
      <c r="BF158" s="103">
        <v>0</v>
      </c>
      <c r="BG158" s="103"/>
      <c r="BH158" s="103"/>
      <c r="BI158" s="103"/>
      <c r="BJ158" s="103"/>
      <c r="BK158" s="103"/>
      <c r="BL158" s="103">
        <v>0</v>
      </c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559"/>
      <c r="CE158" s="560"/>
      <c r="CF158" s="560"/>
      <c r="CG158" s="560"/>
      <c r="CH158" s="560"/>
      <c r="CI158" s="561"/>
      <c r="CJ158" s="559"/>
      <c r="CK158" s="560"/>
      <c r="CL158" s="560"/>
      <c r="CM158" s="560"/>
      <c r="CN158" s="560"/>
      <c r="CO158" s="561"/>
      <c r="CP158" s="559"/>
      <c r="CQ158" s="560"/>
      <c r="CR158" s="560"/>
      <c r="CS158" s="560"/>
      <c r="CT158" s="560"/>
      <c r="CU158" s="561"/>
    </row>
    <row r="159" spans="1:99" ht="15" customHeight="1" x14ac:dyDescent="0.2">
      <c r="A159" s="286" t="s">
        <v>696</v>
      </c>
      <c r="B159" s="287"/>
      <c r="C159" s="287"/>
      <c r="D159" s="287"/>
      <c r="E159" s="287"/>
      <c r="F159" s="287"/>
      <c r="G159" s="287"/>
      <c r="H159" s="287"/>
      <c r="I159" s="287"/>
      <c r="J159" s="287"/>
      <c r="K159" s="288"/>
      <c r="L159" s="289" t="s">
        <v>494</v>
      </c>
      <c r="M159" s="246"/>
      <c r="N159" s="246"/>
      <c r="O159" s="246"/>
      <c r="P159" s="246"/>
      <c r="Q159" s="246"/>
      <c r="R159" s="246"/>
      <c r="S159" s="339" t="s">
        <v>617</v>
      </c>
      <c r="T159" s="339"/>
      <c r="U159" s="339"/>
      <c r="V159" s="339"/>
      <c r="W159" s="339"/>
      <c r="X159" s="339"/>
      <c r="Y159" s="339"/>
      <c r="Z159" s="339"/>
      <c r="AA159" s="340"/>
      <c r="AB159" s="307" t="s">
        <v>501</v>
      </c>
      <c r="AC159" s="307"/>
      <c r="AD159" s="307"/>
      <c r="AE159" s="307"/>
      <c r="AF159" s="307"/>
      <c r="AG159" s="307"/>
      <c r="AH159" s="307"/>
      <c r="AI159" s="307"/>
      <c r="AJ159" s="97" t="s">
        <v>569</v>
      </c>
      <c r="AK159" s="97"/>
      <c r="AL159" s="97"/>
      <c r="AM159" s="77"/>
      <c r="AN159" s="42">
        <v>10</v>
      </c>
      <c r="AO159" s="42"/>
      <c r="AP159" s="42"/>
      <c r="AQ159" s="42"/>
      <c r="AR159" s="292">
        <v>10</v>
      </c>
      <c r="AS159" s="292"/>
      <c r="AT159" s="292"/>
      <c r="AU159" s="292"/>
      <c r="AV159" s="292">
        <v>10</v>
      </c>
      <c r="AW159" s="292"/>
      <c r="AX159" s="292"/>
      <c r="AY159" s="292"/>
      <c r="AZ159" s="183">
        <f t="shared" si="13"/>
        <v>25145</v>
      </c>
      <c r="BA159" s="184"/>
      <c r="BB159" s="184"/>
      <c r="BC159" s="184"/>
      <c r="BD159" s="184"/>
      <c r="BE159" s="190"/>
      <c r="BF159" s="103">
        <v>25145</v>
      </c>
      <c r="BG159" s="103"/>
      <c r="BH159" s="103"/>
      <c r="BI159" s="103"/>
      <c r="BJ159" s="103"/>
      <c r="BK159" s="103"/>
      <c r="BL159" s="103">
        <v>25145</v>
      </c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83">
        <v>251450</v>
      </c>
      <c r="CE159" s="184"/>
      <c r="CF159" s="184"/>
      <c r="CG159" s="184"/>
      <c r="CH159" s="184"/>
      <c r="CI159" s="190"/>
      <c r="CJ159" s="183">
        <v>251450</v>
      </c>
      <c r="CK159" s="184"/>
      <c r="CL159" s="184"/>
      <c r="CM159" s="184"/>
      <c r="CN159" s="184"/>
      <c r="CO159" s="190"/>
      <c r="CP159" s="183">
        <v>251450</v>
      </c>
      <c r="CQ159" s="184"/>
      <c r="CR159" s="184"/>
      <c r="CS159" s="184"/>
      <c r="CT159" s="184"/>
      <c r="CU159" s="190"/>
    </row>
    <row r="160" spans="1:99" ht="15" customHeight="1" x14ac:dyDescent="0.2">
      <c r="A160" s="286"/>
      <c r="B160" s="287"/>
      <c r="C160" s="287"/>
      <c r="D160" s="287"/>
      <c r="E160" s="287"/>
      <c r="F160" s="287"/>
      <c r="G160" s="287"/>
      <c r="H160" s="287"/>
      <c r="I160" s="287"/>
      <c r="J160" s="287"/>
      <c r="K160" s="288"/>
      <c r="L160" s="289" t="s">
        <v>494</v>
      </c>
      <c r="M160" s="246"/>
      <c r="N160" s="246"/>
      <c r="O160" s="246"/>
      <c r="P160" s="246"/>
      <c r="Q160" s="246"/>
      <c r="R160" s="246"/>
      <c r="S160" s="339" t="s">
        <v>617</v>
      </c>
      <c r="T160" s="339"/>
      <c r="U160" s="339"/>
      <c r="V160" s="339"/>
      <c r="W160" s="339"/>
      <c r="X160" s="339"/>
      <c r="Y160" s="339"/>
      <c r="Z160" s="339"/>
      <c r="AA160" s="340"/>
      <c r="AB160" s="307" t="s">
        <v>501</v>
      </c>
      <c r="AC160" s="307"/>
      <c r="AD160" s="307"/>
      <c r="AE160" s="307"/>
      <c r="AF160" s="307"/>
      <c r="AG160" s="307"/>
      <c r="AH160" s="307"/>
      <c r="AI160" s="307"/>
      <c r="AJ160" s="97" t="s">
        <v>569</v>
      </c>
      <c r="AK160" s="97"/>
      <c r="AL160" s="97"/>
      <c r="AM160" s="77"/>
      <c r="AN160" s="42">
        <v>0</v>
      </c>
      <c r="AO160" s="42"/>
      <c r="AP160" s="42"/>
      <c r="AQ160" s="42"/>
      <c r="AR160" s="292">
        <v>0</v>
      </c>
      <c r="AS160" s="292"/>
      <c r="AT160" s="292"/>
      <c r="AU160" s="292"/>
      <c r="AV160" s="292">
        <v>0</v>
      </c>
      <c r="AW160" s="292"/>
      <c r="AX160" s="292"/>
      <c r="AY160" s="292"/>
      <c r="AZ160" s="183" t="e">
        <f>CD160/AN160</f>
        <v>#DIV/0!</v>
      </c>
      <c r="BA160" s="184"/>
      <c r="BB160" s="184"/>
      <c r="BC160" s="184"/>
      <c r="BD160" s="184"/>
      <c r="BE160" s="190"/>
      <c r="BF160" s="103">
        <v>5000</v>
      </c>
      <c r="BG160" s="103"/>
      <c r="BH160" s="103"/>
      <c r="BI160" s="103"/>
      <c r="BJ160" s="103"/>
      <c r="BK160" s="103"/>
      <c r="BL160" s="103">
        <v>5000</v>
      </c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296"/>
      <c r="CE160" s="297"/>
      <c r="CF160" s="297"/>
      <c r="CG160" s="297"/>
      <c r="CH160" s="297"/>
      <c r="CI160" s="298"/>
      <c r="CJ160" s="296"/>
      <c r="CK160" s="297"/>
      <c r="CL160" s="297"/>
      <c r="CM160" s="297"/>
      <c r="CN160" s="297"/>
      <c r="CO160" s="298"/>
      <c r="CP160" s="296"/>
      <c r="CQ160" s="297"/>
      <c r="CR160" s="297"/>
      <c r="CS160" s="297"/>
      <c r="CT160" s="297"/>
      <c r="CU160" s="298"/>
    </row>
    <row r="161" spans="1:99" ht="15" customHeight="1" x14ac:dyDescent="0.2">
      <c r="A161" s="286"/>
      <c r="B161" s="287"/>
      <c r="C161" s="287"/>
      <c r="D161" s="287"/>
      <c r="E161" s="287"/>
      <c r="F161" s="287"/>
      <c r="G161" s="287"/>
      <c r="H161" s="287"/>
      <c r="I161" s="287"/>
      <c r="J161" s="287"/>
      <c r="K161" s="288"/>
      <c r="L161" s="289" t="s">
        <v>494</v>
      </c>
      <c r="M161" s="246"/>
      <c r="N161" s="246"/>
      <c r="O161" s="246"/>
      <c r="P161" s="246"/>
      <c r="Q161" s="246"/>
      <c r="R161" s="246"/>
      <c r="S161" s="339" t="s">
        <v>617</v>
      </c>
      <c r="T161" s="339"/>
      <c r="U161" s="339"/>
      <c r="V161" s="339"/>
      <c r="W161" s="339"/>
      <c r="X161" s="339"/>
      <c r="Y161" s="339"/>
      <c r="Z161" s="339"/>
      <c r="AA161" s="340"/>
      <c r="AB161" s="307" t="s">
        <v>501</v>
      </c>
      <c r="AC161" s="307"/>
      <c r="AD161" s="307"/>
      <c r="AE161" s="307"/>
      <c r="AF161" s="307"/>
      <c r="AG161" s="307"/>
      <c r="AH161" s="307"/>
      <c r="AI161" s="307"/>
      <c r="AJ161" s="97" t="s">
        <v>569</v>
      </c>
      <c r="AK161" s="97"/>
      <c r="AL161" s="97"/>
      <c r="AM161" s="77"/>
      <c r="AN161" s="42">
        <v>0</v>
      </c>
      <c r="AO161" s="42"/>
      <c r="AP161" s="42"/>
      <c r="AQ161" s="42"/>
      <c r="AR161" s="292">
        <v>0</v>
      </c>
      <c r="AS161" s="292"/>
      <c r="AT161" s="292"/>
      <c r="AU161" s="292"/>
      <c r="AV161" s="292">
        <v>0</v>
      </c>
      <c r="AW161" s="292"/>
      <c r="AX161" s="292"/>
      <c r="AY161" s="292"/>
      <c r="AZ161" s="183" t="e">
        <f t="shared" si="13"/>
        <v>#DIV/0!</v>
      </c>
      <c r="BA161" s="184"/>
      <c r="BB161" s="184"/>
      <c r="BC161" s="184"/>
      <c r="BD161" s="184"/>
      <c r="BE161" s="190"/>
      <c r="BF161" s="103">
        <v>75475</v>
      </c>
      <c r="BG161" s="103"/>
      <c r="BH161" s="103"/>
      <c r="BI161" s="103"/>
      <c r="BJ161" s="103"/>
      <c r="BK161" s="103"/>
      <c r="BL161" s="103">
        <v>75475</v>
      </c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559"/>
      <c r="CE161" s="560"/>
      <c r="CF161" s="560"/>
      <c r="CG161" s="560"/>
      <c r="CH161" s="560"/>
      <c r="CI161" s="561"/>
      <c r="CJ161" s="559"/>
      <c r="CK161" s="560"/>
      <c r="CL161" s="560"/>
      <c r="CM161" s="560"/>
      <c r="CN161" s="560"/>
      <c r="CO161" s="561"/>
      <c r="CP161" s="559"/>
      <c r="CQ161" s="560"/>
      <c r="CR161" s="560"/>
      <c r="CS161" s="560"/>
      <c r="CT161" s="560"/>
      <c r="CU161" s="561"/>
    </row>
    <row r="162" spans="1:99" ht="15" customHeight="1" x14ac:dyDescent="0.2">
      <c r="A162" s="286" t="s">
        <v>696</v>
      </c>
      <c r="B162" s="287"/>
      <c r="C162" s="287"/>
      <c r="D162" s="287"/>
      <c r="E162" s="287"/>
      <c r="F162" s="287"/>
      <c r="G162" s="287"/>
      <c r="H162" s="287"/>
      <c r="I162" s="287"/>
      <c r="J162" s="287"/>
      <c r="K162" s="288"/>
      <c r="L162" s="289" t="s">
        <v>544</v>
      </c>
      <c r="M162" s="246"/>
      <c r="N162" s="246"/>
      <c r="O162" s="246"/>
      <c r="P162" s="246"/>
      <c r="Q162" s="246"/>
      <c r="R162" s="246"/>
      <c r="S162" s="220"/>
      <c r="T162" s="220"/>
      <c r="U162" s="220"/>
      <c r="V162" s="220"/>
      <c r="W162" s="220"/>
      <c r="X162" s="220"/>
      <c r="Y162" s="220"/>
      <c r="Z162" s="220"/>
      <c r="AA162" s="290"/>
      <c r="AB162" s="307">
        <v>547230401</v>
      </c>
      <c r="AC162" s="307"/>
      <c r="AD162" s="307"/>
      <c r="AE162" s="307"/>
      <c r="AF162" s="307"/>
      <c r="AG162" s="307"/>
      <c r="AH162" s="307"/>
      <c r="AI162" s="307"/>
      <c r="AJ162" s="69" t="s">
        <v>569</v>
      </c>
      <c r="AK162" s="69"/>
      <c r="AL162" s="69"/>
      <c r="AM162" s="344"/>
      <c r="AN162" s="42">
        <v>25</v>
      </c>
      <c r="AO162" s="42"/>
      <c r="AP162" s="42"/>
      <c r="AQ162" s="42"/>
      <c r="AR162" s="292">
        <v>25</v>
      </c>
      <c r="AS162" s="292"/>
      <c r="AT162" s="292"/>
      <c r="AU162" s="292"/>
      <c r="AV162" s="292">
        <v>25</v>
      </c>
      <c r="AW162" s="292"/>
      <c r="AX162" s="292"/>
      <c r="AY162" s="292"/>
      <c r="AZ162" s="183">
        <f t="shared" si="13"/>
        <v>6000</v>
      </c>
      <c r="BA162" s="184"/>
      <c r="BB162" s="184"/>
      <c r="BC162" s="184"/>
      <c r="BD162" s="184"/>
      <c r="BE162" s="190"/>
      <c r="BF162" s="103">
        <v>6000</v>
      </c>
      <c r="BG162" s="103"/>
      <c r="BH162" s="103"/>
      <c r="BI162" s="103"/>
      <c r="BJ162" s="103"/>
      <c r="BK162" s="103"/>
      <c r="BL162" s="103">
        <v>6000</v>
      </c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83">
        <v>150000</v>
      </c>
      <c r="CE162" s="184"/>
      <c r="CF162" s="184"/>
      <c r="CG162" s="184"/>
      <c r="CH162" s="184"/>
      <c r="CI162" s="190"/>
      <c r="CJ162" s="183">
        <v>150000</v>
      </c>
      <c r="CK162" s="184"/>
      <c r="CL162" s="184"/>
      <c r="CM162" s="184"/>
      <c r="CN162" s="184"/>
      <c r="CO162" s="190"/>
      <c r="CP162" s="183">
        <v>150000</v>
      </c>
      <c r="CQ162" s="184"/>
      <c r="CR162" s="184"/>
      <c r="CS162" s="184"/>
      <c r="CT162" s="184"/>
      <c r="CU162" s="190"/>
    </row>
    <row r="163" spans="1:99" ht="15" customHeight="1" x14ac:dyDescent="0.2">
      <c r="A163" s="286"/>
      <c r="B163" s="287"/>
      <c r="C163" s="287"/>
      <c r="D163" s="287"/>
      <c r="E163" s="287"/>
      <c r="F163" s="287"/>
      <c r="G163" s="287"/>
      <c r="H163" s="287"/>
      <c r="I163" s="287"/>
      <c r="J163" s="287"/>
      <c r="K163" s="288"/>
      <c r="L163" s="289" t="s">
        <v>544</v>
      </c>
      <c r="M163" s="246"/>
      <c r="N163" s="246"/>
      <c r="O163" s="246"/>
      <c r="P163" s="246"/>
      <c r="Q163" s="246"/>
      <c r="R163" s="246"/>
      <c r="S163" s="220"/>
      <c r="T163" s="220"/>
      <c r="U163" s="220"/>
      <c r="V163" s="220"/>
      <c r="W163" s="220"/>
      <c r="X163" s="220"/>
      <c r="Y163" s="220"/>
      <c r="Z163" s="220"/>
      <c r="AA163" s="290"/>
      <c r="AB163" s="307">
        <v>547230401</v>
      </c>
      <c r="AC163" s="307"/>
      <c r="AD163" s="307"/>
      <c r="AE163" s="307"/>
      <c r="AF163" s="307"/>
      <c r="AG163" s="307"/>
      <c r="AH163" s="307"/>
      <c r="AI163" s="307"/>
      <c r="AJ163" s="69" t="s">
        <v>569</v>
      </c>
      <c r="AK163" s="69"/>
      <c r="AL163" s="69"/>
      <c r="AM163" s="344"/>
      <c r="AN163" s="42">
        <v>2</v>
      </c>
      <c r="AO163" s="42"/>
      <c r="AP163" s="42"/>
      <c r="AQ163" s="42"/>
      <c r="AR163" s="292"/>
      <c r="AS163" s="292"/>
      <c r="AT163" s="292"/>
      <c r="AU163" s="292"/>
      <c r="AV163" s="292"/>
      <c r="AW163" s="292"/>
      <c r="AX163" s="292"/>
      <c r="AY163" s="292"/>
      <c r="AZ163" s="183">
        <f t="shared" si="13"/>
        <v>0</v>
      </c>
      <c r="BA163" s="184"/>
      <c r="BB163" s="184"/>
      <c r="BC163" s="184"/>
      <c r="BD163" s="184"/>
      <c r="BE163" s="190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296"/>
      <c r="CE163" s="297"/>
      <c r="CF163" s="297"/>
      <c r="CG163" s="297"/>
      <c r="CH163" s="297"/>
      <c r="CI163" s="298"/>
      <c r="CJ163" s="296"/>
      <c r="CK163" s="297"/>
      <c r="CL163" s="297"/>
      <c r="CM163" s="297"/>
      <c r="CN163" s="297"/>
      <c r="CO163" s="298"/>
      <c r="CP163" s="296"/>
      <c r="CQ163" s="297"/>
      <c r="CR163" s="297"/>
      <c r="CS163" s="297"/>
      <c r="CT163" s="297"/>
      <c r="CU163" s="298"/>
    </row>
    <row r="164" spans="1:99" ht="15" customHeight="1" x14ac:dyDescent="0.2">
      <c r="A164" s="286"/>
      <c r="B164" s="287"/>
      <c r="C164" s="287"/>
      <c r="D164" s="287"/>
      <c r="E164" s="287"/>
      <c r="F164" s="287"/>
      <c r="G164" s="287"/>
      <c r="H164" s="287"/>
      <c r="I164" s="287"/>
      <c r="J164" s="287"/>
      <c r="K164" s="288"/>
      <c r="L164" s="289" t="s">
        <v>544</v>
      </c>
      <c r="M164" s="246"/>
      <c r="N164" s="246"/>
      <c r="O164" s="246"/>
      <c r="P164" s="246"/>
      <c r="Q164" s="246"/>
      <c r="R164" s="246"/>
      <c r="S164" s="220"/>
      <c r="T164" s="220"/>
      <c r="U164" s="220"/>
      <c r="V164" s="220"/>
      <c r="W164" s="220"/>
      <c r="X164" s="220"/>
      <c r="Y164" s="220"/>
      <c r="Z164" s="220"/>
      <c r="AA164" s="290"/>
      <c r="AB164" s="307">
        <v>547230401</v>
      </c>
      <c r="AC164" s="307"/>
      <c r="AD164" s="307"/>
      <c r="AE164" s="307"/>
      <c r="AF164" s="307"/>
      <c r="AG164" s="307"/>
      <c r="AH164" s="307"/>
      <c r="AI164" s="307"/>
      <c r="AJ164" s="69" t="s">
        <v>569</v>
      </c>
      <c r="AK164" s="69"/>
      <c r="AL164" s="69"/>
      <c r="AM164" s="344"/>
      <c r="AN164" s="42">
        <v>0</v>
      </c>
      <c r="AO164" s="42"/>
      <c r="AP164" s="42"/>
      <c r="AQ164" s="42"/>
      <c r="AR164" s="292"/>
      <c r="AS164" s="292"/>
      <c r="AT164" s="292"/>
      <c r="AU164" s="292"/>
      <c r="AV164" s="292"/>
      <c r="AW164" s="292"/>
      <c r="AX164" s="292"/>
      <c r="AY164" s="292"/>
      <c r="AZ164" s="183" t="e">
        <f t="shared" si="13"/>
        <v>#DIV/0!</v>
      </c>
      <c r="BA164" s="184"/>
      <c r="BB164" s="184"/>
      <c r="BC164" s="184"/>
      <c r="BD164" s="184"/>
      <c r="BE164" s="190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559"/>
      <c r="CE164" s="560"/>
      <c r="CF164" s="560"/>
      <c r="CG164" s="560"/>
      <c r="CH164" s="560"/>
      <c r="CI164" s="561"/>
      <c r="CJ164" s="559"/>
      <c r="CK164" s="560"/>
      <c r="CL164" s="560"/>
      <c r="CM164" s="560"/>
      <c r="CN164" s="560"/>
      <c r="CO164" s="561"/>
      <c r="CP164" s="559"/>
      <c r="CQ164" s="560"/>
      <c r="CR164" s="560"/>
      <c r="CS164" s="560"/>
      <c r="CT164" s="560"/>
      <c r="CU164" s="561"/>
    </row>
    <row r="165" spans="1:99" ht="15" customHeight="1" x14ac:dyDescent="0.2">
      <c r="A165" s="286"/>
      <c r="B165" s="287"/>
      <c r="C165" s="287"/>
      <c r="D165" s="287"/>
      <c r="E165" s="287"/>
      <c r="F165" s="287"/>
      <c r="G165" s="287"/>
      <c r="H165" s="287"/>
      <c r="I165" s="287"/>
      <c r="J165" s="287"/>
      <c r="K165" s="288"/>
      <c r="L165" s="289" t="s">
        <v>544</v>
      </c>
      <c r="M165" s="246"/>
      <c r="N165" s="246"/>
      <c r="O165" s="246"/>
      <c r="P165" s="246"/>
      <c r="Q165" s="246"/>
      <c r="R165" s="246"/>
      <c r="S165" s="220"/>
      <c r="T165" s="220"/>
      <c r="U165" s="220"/>
      <c r="V165" s="220"/>
      <c r="W165" s="220"/>
      <c r="X165" s="220"/>
      <c r="Y165" s="220"/>
      <c r="Z165" s="220"/>
      <c r="AA165" s="290"/>
      <c r="AB165" s="307">
        <v>547230401</v>
      </c>
      <c r="AC165" s="307"/>
      <c r="AD165" s="307"/>
      <c r="AE165" s="307"/>
      <c r="AF165" s="307"/>
      <c r="AG165" s="307"/>
      <c r="AH165" s="307"/>
      <c r="AI165" s="307"/>
      <c r="AJ165" s="69" t="s">
        <v>569</v>
      </c>
      <c r="AK165" s="69"/>
      <c r="AL165" s="69"/>
      <c r="AM165" s="344"/>
      <c r="AN165" s="42">
        <v>0</v>
      </c>
      <c r="AO165" s="42"/>
      <c r="AP165" s="42"/>
      <c r="AQ165" s="42"/>
      <c r="AR165" s="292"/>
      <c r="AS165" s="292"/>
      <c r="AT165" s="292"/>
      <c r="AU165" s="292"/>
      <c r="AV165" s="292"/>
      <c r="AW165" s="292"/>
      <c r="AX165" s="292"/>
      <c r="AY165" s="292"/>
      <c r="AZ165" s="183" t="e">
        <f t="shared" si="13"/>
        <v>#DIV/0!</v>
      </c>
      <c r="BA165" s="184"/>
      <c r="BB165" s="184"/>
      <c r="BC165" s="184"/>
      <c r="BD165" s="184"/>
      <c r="BE165" s="190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296"/>
      <c r="CE165" s="297"/>
      <c r="CF165" s="297"/>
      <c r="CG165" s="297"/>
      <c r="CH165" s="297"/>
      <c r="CI165" s="298"/>
      <c r="CJ165" s="296"/>
      <c r="CK165" s="297"/>
      <c r="CL165" s="297"/>
      <c r="CM165" s="297"/>
      <c r="CN165" s="297"/>
      <c r="CO165" s="298"/>
      <c r="CP165" s="296"/>
      <c r="CQ165" s="297"/>
      <c r="CR165" s="297"/>
      <c r="CS165" s="297"/>
      <c r="CT165" s="297"/>
      <c r="CU165" s="298"/>
    </row>
    <row r="166" spans="1:99" ht="15" customHeight="1" x14ac:dyDescent="0.2">
      <c r="A166" s="286"/>
      <c r="B166" s="287"/>
      <c r="C166" s="287"/>
      <c r="D166" s="287"/>
      <c r="E166" s="287"/>
      <c r="F166" s="287"/>
      <c r="G166" s="287"/>
      <c r="H166" s="287"/>
      <c r="I166" s="287"/>
      <c r="J166" s="287"/>
      <c r="K166" s="288"/>
      <c r="L166" s="289" t="s">
        <v>544</v>
      </c>
      <c r="M166" s="246"/>
      <c r="N166" s="246"/>
      <c r="O166" s="246"/>
      <c r="P166" s="246"/>
      <c r="Q166" s="246"/>
      <c r="R166" s="246"/>
      <c r="S166" s="220"/>
      <c r="T166" s="220"/>
      <c r="U166" s="220"/>
      <c r="V166" s="220"/>
      <c r="W166" s="220"/>
      <c r="X166" s="220"/>
      <c r="Y166" s="220"/>
      <c r="Z166" s="220"/>
      <c r="AA166" s="290"/>
      <c r="AB166" s="307">
        <v>547230401</v>
      </c>
      <c r="AC166" s="307"/>
      <c r="AD166" s="307"/>
      <c r="AE166" s="307"/>
      <c r="AF166" s="307"/>
      <c r="AG166" s="307"/>
      <c r="AH166" s="307"/>
      <c r="AI166" s="307"/>
      <c r="AJ166" s="69" t="s">
        <v>569</v>
      </c>
      <c r="AK166" s="69"/>
      <c r="AL166" s="69"/>
      <c r="AM166" s="344"/>
      <c r="AN166" s="42">
        <v>10</v>
      </c>
      <c r="AO166" s="42"/>
      <c r="AP166" s="42"/>
      <c r="AQ166" s="42"/>
      <c r="AR166" s="292"/>
      <c r="AS166" s="292"/>
      <c r="AT166" s="292"/>
      <c r="AU166" s="292"/>
      <c r="AV166" s="292"/>
      <c r="AW166" s="292"/>
      <c r="AX166" s="292"/>
      <c r="AY166" s="292"/>
      <c r="AZ166" s="183">
        <f t="shared" si="13"/>
        <v>0</v>
      </c>
      <c r="BA166" s="184"/>
      <c r="BB166" s="184"/>
      <c r="BC166" s="184"/>
      <c r="BD166" s="184"/>
      <c r="BE166" s="190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296"/>
      <c r="CE166" s="297"/>
      <c r="CF166" s="297"/>
      <c r="CG166" s="297"/>
      <c r="CH166" s="297"/>
      <c r="CI166" s="298"/>
      <c r="CJ166" s="296"/>
      <c r="CK166" s="297"/>
      <c r="CL166" s="297"/>
      <c r="CM166" s="297"/>
      <c r="CN166" s="297"/>
      <c r="CO166" s="298"/>
      <c r="CP166" s="296"/>
      <c r="CQ166" s="297"/>
      <c r="CR166" s="297"/>
      <c r="CS166" s="297"/>
      <c r="CT166" s="297"/>
      <c r="CU166" s="298"/>
    </row>
    <row r="167" spans="1:99" ht="15" customHeight="1" x14ac:dyDescent="0.2">
      <c r="A167" s="286"/>
      <c r="B167" s="287"/>
      <c r="C167" s="287"/>
      <c r="D167" s="287"/>
      <c r="E167" s="287"/>
      <c r="F167" s="287"/>
      <c r="G167" s="287"/>
      <c r="H167" s="287"/>
      <c r="I167" s="287"/>
      <c r="J167" s="287"/>
      <c r="K167" s="288"/>
      <c r="L167" s="289" t="s">
        <v>544</v>
      </c>
      <c r="M167" s="246"/>
      <c r="N167" s="246"/>
      <c r="O167" s="246"/>
      <c r="P167" s="246"/>
      <c r="Q167" s="246"/>
      <c r="R167" s="246"/>
      <c r="S167" s="220"/>
      <c r="T167" s="220"/>
      <c r="U167" s="220"/>
      <c r="V167" s="220"/>
      <c r="W167" s="220"/>
      <c r="X167" s="220"/>
      <c r="Y167" s="220"/>
      <c r="Z167" s="220"/>
      <c r="AA167" s="290"/>
      <c r="AB167" s="307">
        <v>547230401</v>
      </c>
      <c r="AC167" s="307"/>
      <c r="AD167" s="307"/>
      <c r="AE167" s="307"/>
      <c r="AF167" s="307"/>
      <c r="AG167" s="307"/>
      <c r="AH167" s="307"/>
      <c r="AI167" s="307"/>
      <c r="AJ167" s="69" t="s">
        <v>569</v>
      </c>
      <c r="AK167" s="69"/>
      <c r="AL167" s="69"/>
      <c r="AM167" s="344"/>
      <c r="AN167" s="42">
        <v>0</v>
      </c>
      <c r="AO167" s="42"/>
      <c r="AP167" s="42"/>
      <c r="AQ167" s="42"/>
      <c r="AR167" s="292"/>
      <c r="AS167" s="292"/>
      <c r="AT167" s="292"/>
      <c r="AU167" s="292"/>
      <c r="AV167" s="292"/>
      <c r="AW167" s="292"/>
      <c r="AX167" s="292"/>
      <c r="AY167" s="292"/>
      <c r="AZ167" s="183" t="e">
        <f t="shared" si="13"/>
        <v>#DIV/0!</v>
      </c>
      <c r="BA167" s="184"/>
      <c r="BB167" s="184"/>
      <c r="BC167" s="184"/>
      <c r="BD167" s="184"/>
      <c r="BE167" s="190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559"/>
      <c r="CE167" s="560"/>
      <c r="CF167" s="560"/>
      <c r="CG167" s="560"/>
      <c r="CH167" s="560"/>
      <c r="CI167" s="561"/>
      <c r="CJ167" s="559"/>
      <c r="CK167" s="560"/>
      <c r="CL167" s="560"/>
      <c r="CM167" s="560"/>
      <c r="CN167" s="560"/>
      <c r="CO167" s="561"/>
      <c r="CP167" s="559"/>
      <c r="CQ167" s="560"/>
      <c r="CR167" s="560"/>
      <c r="CS167" s="560"/>
      <c r="CT167" s="560"/>
      <c r="CU167" s="561"/>
    </row>
    <row r="168" spans="1:99" ht="15" customHeight="1" x14ac:dyDescent="0.2">
      <c r="A168" s="286"/>
      <c r="B168" s="287"/>
      <c r="C168" s="287"/>
      <c r="D168" s="287"/>
      <c r="E168" s="287"/>
      <c r="F168" s="287"/>
      <c r="G168" s="287"/>
      <c r="H168" s="287"/>
      <c r="I168" s="287"/>
      <c r="J168" s="287"/>
      <c r="K168" s="288"/>
      <c r="L168" s="289" t="s">
        <v>544</v>
      </c>
      <c r="M168" s="246"/>
      <c r="N168" s="246"/>
      <c r="O168" s="246"/>
      <c r="P168" s="246"/>
      <c r="Q168" s="246"/>
      <c r="R168" s="246"/>
      <c r="S168" s="220"/>
      <c r="T168" s="220"/>
      <c r="U168" s="220"/>
      <c r="V168" s="220"/>
      <c r="W168" s="220"/>
      <c r="X168" s="220"/>
      <c r="Y168" s="220"/>
      <c r="Z168" s="220"/>
      <c r="AA168" s="290"/>
      <c r="AB168" s="307">
        <v>547230401</v>
      </c>
      <c r="AC168" s="307"/>
      <c r="AD168" s="307"/>
      <c r="AE168" s="307"/>
      <c r="AF168" s="307"/>
      <c r="AG168" s="307"/>
      <c r="AH168" s="307"/>
      <c r="AI168" s="307"/>
      <c r="AJ168" s="69" t="s">
        <v>569</v>
      </c>
      <c r="AK168" s="69"/>
      <c r="AL168" s="69"/>
      <c r="AM168" s="344"/>
      <c r="AN168" s="42">
        <v>10</v>
      </c>
      <c r="AO168" s="42"/>
      <c r="AP168" s="42"/>
      <c r="AQ168" s="42"/>
      <c r="AR168" s="292"/>
      <c r="AS168" s="292"/>
      <c r="AT168" s="292"/>
      <c r="AU168" s="292"/>
      <c r="AV168" s="292"/>
      <c r="AW168" s="292"/>
      <c r="AX168" s="292"/>
      <c r="AY168" s="292"/>
      <c r="AZ168" s="183">
        <f t="shared" si="13"/>
        <v>0</v>
      </c>
      <c r="BA168" s="184"/>
      <c r="BB168" s="184"/>
      <c r="BC168" s="184"/>
      <c r="BD168" s="184"/>
      <c r="BE168" s="190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296"/>
      <c r="CE168" s="297"/>
      <c r="CF168" s="297"/>
      <c r="CG168" s="297"/>
      <c r="CH168" s="297"/>
      <c r="CI168" s="298"/>
      <c r="CJ168" s="296"/>
      <c r="CK168" s="297"/>
      <c r="CL168" s="297"/>
      <c r="CM168" s="297"/>
      <c r="CN168" s="297"/>
      <c r="CO168" s="298"/>
      <c r="CP168" s="296"/>
      <c r="CQ168" s="297"/>
      <c r="CR168" s="297"/>
      <c r="CS168" s="297"/>
      <c r="CT168" s="297"/>
      <c r="CU168" s="298"/>
    </row>
    <row r="169" spans="1:99" ht="15" customHeight="1" x14ac:dyDescent="0.2">
      <c r="A169" s="286"/>
      <c r="B169" s="287"/>
      <c r="C169" s="287"/>
      <c r="D169" s="287"/>
      <c r="E169" s="287"/>
      <c r="F169" s="287"/>
      <c r="G169" s="287"/>
      <c r="H169" s="287"/>
      <c r="I169" s="287"/>
      <c r="J169" s="287"/>
      <c r="K169" s="288"/>
      <c r="L169" s="289" t="s">
        <v>544</v>
      </c>
      <c r="M169" s="246"/>
      <c r="N169" s="246"/>
      <c r="O169" s="246"/>
      <c r="P169" s="246"/>
      <c r="Q169" s="246"/>
      <c r="R169" s="246"/>
      <c r="S169" s="220"/>
      <c r="T169" s="220"/>
      <c r="U169" s="220"/>
      <c r="V169" s="220"/>
      <c r="W169" s="220"/>
      <c r="X169" s="220"/>
      <c r="Y169" s="220"/>
      <c r="Z169" s="220"/>
      <c r="AA169" s="290"/>
      <c r="AB169" s="307">
        <v>547230401</v>
      </c>
      <c r="AC169" s="307"/>
      <c r="AD169" s="307"/>
      <c r="AE169" s="307"/>
      <c r="AF169" s="307"/>
      <c r="AG169" s="307"/>
      <c r="AH169" s="307"/>
      <c r="AI169" s="307"/>
      <c r="AJ169" s="69" t="s">
        <v>569</v>
      </c>
      <c r="AK169" s="69"/>
      <c r="AL169" s="69"/>
      <c r="AM169" s="344"/>
      <c r="AN169" s="42">
        <v>1</v>
      </c>
      <c r="AO169" s="42"/>
      <c r="AP169" s="42"/>
      <c r="AQ169" s="42"/>
      <c r="AR169" s="292"/>
      <c r="AS169" s="292"/>
      <c r="AT169" s="292"/>
      <c r="AU169" s="292"/>
      <c r="AV169" s="292"/>
      <c r="AW169" s="292"/>
      <c r="AX169" s="292"/>
      <c r="AY169" s="292"/>
      <c r="AZ169" s="183">
        <f t="shared" si="13"/>
        <v>0</v>
      </c>
      <c r="BA169" s="184"/>
      <c r="BB169" s="184"/>
      <c r="BC169" s="184"/>
      <c r="BD169" s="184"/>
      <c r="BE169" s="190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296"/>
      <c r="CE169" s="297"/>
      <c r="CF169" s="297"/>
      <c r="CG169" s="297"/>
      <c r="CH169" s="297"/>
      <c r="CI169" s="298"/>
      <c r="CJ169" s="296"/>
      <c r="CK169" s="297"/>
      <c r="CL169" s="297"/>
      <c r="CM169" s="297"/>
      <c r="CN169" s="297"/>
      <c r="CO169" s="298"/>
      <c r="CP169" s="296"/>
      <c r="CQ169" s="297"/>
      <c r="CR169" s="297"/>
      <c r="CS169" s="297"/>
      <c r="CT169" s="297"/>
      <c r="CU169" s="298"/>
    </row>
    <row r="170" spans="1:99" ht="15" customHeight="1" x14ac:dyDescent="0.2">
      <c r="A170" s="286"/>
      <c r="B170" s="287"/>
      <c r="C170" s="287"/>
      <c r="D170" s="287"/>
      <c r="E170" s="287"/>
      <c r="F170" s="287"/>
      <c r="G170" s="287"/>
      <c r="H170" s="287"/>
      <c r="I170" s="287"/>
      <c r="J170" s="287"/>
      <c r="K170" s="288"/>
      <c r="L170" s="289" t="s">
        <v>544</v>
      </c>
      <c r="M170" s="246"/>
      <c r="N170" s="246"/>
      <c r="O170" s="246"/>
      <c r="P170" s="246"/>
      <c r="Q170" s="246"/>
      <c r="R170" s="246"/>
      <c r="S170" s="220"/>
      <c r="T170" s="220"/>
      <c r="U170" s="220"/>
      <c r="V170" s="220"/>
      <c r="W170" s="220"/>
      <c r="X170" s="220"/>
      <c r="Y170" s="220"/>
      <c r="Z170" s="220"/>
      <c r="AA170" s="290"/>
      <c r="AB170" s="307">
        <v>547230401</v>
      </c>
      <c r="AC170" s="307"/>
      <c r="AD170" s="307"/>
      <c r="AE170" s="307"/>
      <c r="AF170" s="307"/>
      <c r="AG170" s="307"/>
      <c r="AH170" s="307"/>
      <c r="AI170" s="307"/>
      <c r="AJ170" s="69" t="s">
        <v>569</v>
      </c>
      <c r="AK170" s="69"/>
      <c r="AL170" s="69"/>
      <c r="AM170" s="344"/>
      <c r="AN170" s="42">
        <v>0</v>
      </c>
      <c r="AO170" s="42"/>
      <c r="AP170" s="42"/>
      <c r="AQ170" s="42"/>
      <c r="AR170" s="292"/>
      <c r="AS170" s="292"/>
      <c r="AT170" s="292"/>
      <c r="AU170" s="292"/>
      <c r="AV170" s="292"/>
      <c r="AW170" s="292"/>
      <c r="AX170" s="292"/>
      <c r="AY170" s="292"/>
      <c r="AZ170" s="183" t="e">
        <f t="shared" si="13"/>
        <v>#DIV/0!</v>
      </c>
      <c r="BA170" s="184"/>
      <c r="BB170" s="184"/>
      <c r="BC170" s="184"/>
      <c r="BD170" s="184"/>
      <c r="BE170" s="190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559"/>
      <c r="CE170" s="560"/>
      <c r="CF170" s="560"/>
      <c r="CG170" s="560"/>
      <c r="CH170" s="560"/>
      <c r="CI170" s="561"/>
      <c r="CJ170" s="559"/>
      <c r="CK170" s="560"/>
      <c r="CL170" s="560"/>
      <c r="CM170" s="560"/>
      <c r="CN170" s="560"/>
      <c r="CO170" s="561"/>
      <c r="CP170" s="559"/>
      <c r="CQ170" s="560"/>
      <c r="CR170" s="560"/>
      <c r="CS170" s="560"/>
      <c r="CT170" s="560"/>
      <c r="CU170" s="561"/>
    </row>
    <row r="171" spans="1:99" ht="15" customHeight="1" x14ac:dyDescent="0.2">
      <c r="A171" s="286" t="s">
        <v>545</v>
      </c>
      <c r="B171" s="287"/>
      <c r="C171" s="287"/>
      <c r="D171" s="287"/>
      <c r="E171" s="287"/>
      <c r="F171" s="287"/>
      <c r="G171" s="287"/>
      <c r="H171" s="287"/>
      <c r="I171" s="287"/>
      <c r="J171" s="287"/>
      <c r="K171" s="288"/>
      <c r="L171" s="289" t="s">
        <v>544</v>
      </c>
      <c r="M171" s="246"/>
      <c r="N171" s="246"/>
      <c r="O171" s="246"/>
      <c r="P171" s="246"/>
      <c r="Q171" s="246"/>
      <c r="R171" s="246"/>
      <c r="S171" s="220"/>
      <c r="T171" s="220"/>
      <c r="U171" s="220"/>
      <c r="V171" s="220"/>
      <c r="W171" s="220"/>
      <c r="X171" s="220"/>
      <c r="Y171" s="220"/>
      <c r="Z171" s="220"/>
      <c r="AA171" s="290"/>
      <c r="AB171" s="307">
        <v>547230402</v>
      </c>
      <c r="AC171" s="307"/>
      <c r="AD171" s="307"/>
      <c r="AE171" s="307"/>
      <c r="AF171" s="307"/>
      <c r="AG171" s="307"/>
      <c r="AH171" s="307"/>
      <c r="AI171" s="307"/>
      <c r="AJ171" s="69" t="s">
        <v>569</v>
      </c>
      <c r="AK171" s="69"/>
      <c r="AL171" s="69"/>
      <c r="AM171" s="344"/>
      <c r="AN171" s="42">
        <v>3</v>
      </c>
      <c r="AO171" s="42"/>
      <c r="AP171" s="42"/>
      <c r="AQ171" s="42"/>
      <c r="AR171" s="292">
        <v>3</v>
      </c>
      <c r="AS171" s="292"/>
      <c r="AT171" s="292"/>
      <c r="AU171" s="292"/>
      <c r="AV171" s="292">
        <v>3</v>
      </c>
      <c r="AW171" s="292"/>
      <c r="AX171" s="292"/>
      <c r="AY171" s="292"/>
      <c r="AZ171" s="183">
        <f t="shared" si="13"/>
        <v>53333.333333333336</v>
      </c>
      <c r="BA171" s="184"/>
      <c r="BB171" s="184"/>
      <c r="BC171" s="184"/>
      <c r="BD171" s="184"/>
      <c r="BE171" s="190"/>
      <c r="BF171" s="103">
        <v>53333.33</v>
      </c>
      <c r="BG171" s="103"/>
      <c r="BH171" s="103"/>
      <c r="BI171" s="103"/>
      <c r="BJ171" s="103"/>
      <c r="BK171" s="103"/>
      <c r="BL171" s="103">
        <v>53333.33</v>
      </c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83">
        <v>160000</v>
      </c>
      <c r="CE171" s="184"/>
      <c r="CF171" s="184"/>
      <c r="CG171" s="184"/>
      <c r="CH171" s="184"/>
      <c r="CI171" s="190"/>
      <c r="CJ171" s="183">
        <v>160000</v>
      </c>
      <c r="CK171" s="184"/>
      <c r="CL171" s="184"/>
      <c r="CM171" s="184"/>
      <c r="CN171" s="184"/>
      <c r="CO171" s="190"/>
      <c r="CP171" s="183">
        <v>160000</v>
      </c>
      <c r="CQ171" s="184"/>
      <c r="CR171" s="184"/>
      <c r="CS171" s="184"/>
      <c r="CT171" s="184"/>
      <c r="CU171" s="190"/>
    </row>
    <row r="172" spans="1:99" ht="15" hidden="1" customHeight="1" outlineLevel="1" x14ac:dyDescent="0.2">
      <c r="A172" s="286" t="s">
        <v>546</v>
      </c>
      <c r="B172" s="287"/>
      <c r="C172" s="287"/>
      <c r="D172" s="287"/>
      <c r="E172" s="287"/>
      <c r="F172" s="287"/>
      <c r="G172" s="287"/>
      <c r="H172" s="287"/>
      <c r="I172" s="287"/>
      <c r="J172" s="287"/>
      <c r="K172" s="288"/>
      <c r="L172" s="289" t="s">
        <v>544</v>
      </c>
      <c r="M172" s="246"/>
      <c r="N172" s="246"/>
      <c r="O172" s="246"/>
      <c r="P172" s="246"/>
      <c r="Q172" s="246"/>
      <c r="R172" s="246"/>
      <c r="S172" s="220"/>
      <c r="T172" s="220"/>
      <c r="U172" s="220"/>
      <c r="V172" s="220"/>
      <c r="W172" s="220"/>
      <c r="X172" s="220"/>
      <c r="Y172" s="220"/>
      <c r="Z172" s="220"/>
      <c r="AA172" s="290"/>
      <c r="AB172" s="307">
        <v>547230402</v>
      </c>
      <c r="AC172" s="307"/>
      <c r="AD172" s="307"/>
      <c r="AE172" s="307"/>
      <c r="AF172" s="307"/>
      <c r="AG172" s="307"/>
      <c r="AH172" s="307"/>
      <c r="AI172" s="307"/>
      <c r="AJ172" s="69" t="s">
        <v>569</v>
      </c>
      <c r="AK172" s="69"/>
      <c r="AL172" s="69"/>
      <c r="AM172" s="344"/>
      <c r="AN172" s="42">
        <v>2</v>
      </c>
      <c r="AO172" s="42"/>
      <c r="AP172" s="42"/>
      <c r="AQ172" s="42"/>
      <c r="AR172" s="292">
        <v>2</v>
      </c>
      <c r="AS172" s="292"/>
      <c r="AT172" s="292"/>
      <c r="AU172" s="292"/>
      <c r="AV172" s="292">
        <v>2</v>
      </c>
      <c r="AW172" s="292"/>
      <c r="AX172" s="292"/>
      <c r="AY172" s="292"/>
      <c r="AZ172" s="183">
        <f t="shared" si="13"/>
        <v>0</v>
      </c>
      <c r="BA172" s="184"/>
      <c r="BB172" s="184"/>
      <c r="BC172" s="184"/>
      <c r="BD172" s="184"/>
      <c r="BE172" s="190"/>
      <c r="BF172" s="103">
        <v>150000</v>
      </c>
      <c r="BG172" s="103"/>
      <c r="BH172" s="103"/>
      <c r="BI172" s="103"/>
      <c r="BJ172" s="103"/>
      <c r="BK172" s="103"/>
      <c r="BL172" s="103">
        <v>150000</v>
      </c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83"/>
      <c r="CE172" s="184"/>
      <c r="CF172" s="184"/>
      <c r="CG172" s="184"/>
      <c r="CH172" s="184"/>
      <c r="CI172" s="190"/>
      <c r="CJ172" s="183"/>
      <c r="CK172" s="184"/>
      <c r="CL172" s="184"/>
      <c r="CM172" s="184"/>
      <c r="CN172" s="184"/>
      <c r="CO172" s="190"/>
      <c r="CP172" s="183"/>
      <c r="CQ172" s="184"/>
      <c r="CR172" s="184"/>
      <c r="CS172" s="184"/>
      <c r="CT172" s="184"/>
      <c r="CU172" s="190"/>
    </row>
    <row r="173" spans="1:99" ht="15" hidden="1" customHeight="1" outlineLevel="1" x14ac:dyDescent="0.2">
      <c r="A173" s="286" t="s">
        <v>547</v>
      </c>
      <c r="B173" s="287"/>
      <c r="C173" s="287"/>
      <c r="D173" s="287"/>
      <c r="E173" s="287"/>
      <c r="F173" s="287"/>
      <c r="G173" s="287"/>
      <c r="H173" s="287"/>
      <c r="I173" s="287"/>
      <c r="J173" s="287"/>
      <c r="K173" s="288"/>
      <c r="L173" s="289" t="s">
        <v>544</v>
      </c>
      <c r="M173" s="246"/>
      <c r="N173" s="246"/>
      <c r="O173" s="246"/>
      <c r="P173" s="246"/>
      <c r="Q173" s="246"/>
      <c r="R173" s="246"/>
      <c r="S173" s="220"/>
      <c r="T173" s="220"/>
      <c r="U173" s="220"/>
      <c r="V173" s="220"/>
      <c r="W173" s="220"/>
      <c r="X173" s="220"/>
      <c r="Y173" s="220"/>
      <c r="Z173" s="220"/>
      <c r="AA173" s="290"/>
      <c r="AB173" s="307">
        <v>547230402</v>
      </c>
      <c r="AC173" s="307"/>
      <c r="AD173" s="307"/>
      <c r="AE173" s="307"/>
      <c r="AF173" s="307"/>
      <c r="AG173" s="307"/>
      <c r="AH173" s="307"/>
      <c r="AI173" s="307"/>
      <c r="AJ173" s="69" t="s">
        <v>569</v>
      </c>
      <c r="AK173" s="69"/>
      <c r="AL173" s="69"/>
      <c r="AM173" s="344"/>
      <c r="AN173" s="42">
        <v>3</v>
      </c>
      <c r="AO173" s="42"/>
      <c r="AP173" s="42"/>
      <c r="AQ173" s="42"/>
      <c r="AR173" s="292">
        <v>3</v>
      </c>
      <c r="AS173" s="292"/>
      <c r="AT173" s="292"/>
      <c r="AU173" s="292"/>
      <c r="AV173" s="292">
        <v>3</v>
      </c>
      <c r="AW173" s="292"/>
      <c r="AX173" s="292"/>
      <c r="AY173" s="292"/>
      <c r="AZ173" s="183">
        <f t="shared" si="13"/>
        <v>0</v>
      </c>
      <c r="BA173" s="184"/>
      <c r="BB173" s="184"/>
      <c r="BC173" s="184"/>
      <c r="BD173" s="184"/>
      <c r="BE173" s="190"/>
      <c r="BF173" s="103">
        <v>41000</v>
      </c>
      <c r="BG173" s="103"/>
      <c r="BH173" s="103"/>
      <c r="BI173" s="103"/>
      <c r="BJ173" s="103"/>
      <c r="BK173" s="103"/>
      <c r="BL173" s="103">
        <v>41000</v>
      </c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242"/>
      <c r="CE173" s="341"/>
      <c r="CF173" s="341"/>
      <c r="CG173" s="341"/>
      <c r="CH173" s="341"/>
      <c r="CI173" s="342"/>
      <c r="CJ173" s="242"/>
      <c r="CK173" s="341"/>
      <c r="CL173" s="341"/>
      <c r="CM173" s="341"/>
      <c r="CN173" s="341"/>
      <c r="CO173" s="342"/>
      <c r="CP173" s="242"/>
      <c r="CQ173" s="341"/>
      <c r="CR173" s="341"/>
      <c r="CS173" s="341"/>
      <c r="CT173" s="341"/>
      <c r="CU173" s="342"/>
    </row>
    <row r="174" spans="1:99" ht="15" hidden="1" customHeight="1" outlineLevel="1" x14ac:dyDescent="0.2">
      <c r="A174" s="286" t="s">
        <v>548</v>
      </c>
      <c r="B174" s="287"/>
      <c r="C174" s="287"/>
      <c r="D174" s="287"/>
      <c r="E174" s="287"/>
      <c r="F174" s="287"/>
      <c r="G174" s="287"/>
      <c r="H174" s="287"/>
      <c r="I174" s="287"/>
      <c r="J174" s="287"/>
      <c r="K174" s="288"/>
      <c r="L174" s="289" t="s">
        <v>544</v>
      </c>
      <c r="M174" s="246"/>
      <c r="N174" s="246"/>
      <c r="O174" s="246"/>
      <c r="P174" s="246"/>
      <c r="Q174" s="246"/>
      <c r="R174" s="246"/>
      <c r="S174" s="220"/>
      <c r="T174" s="220"/>
      <c r="U174" s="220"/>
      <c r="V174" s="220"/>
      <c r="W174" s="220"/>
      <c r="X174" s="220"/>
      <c r="Y174" s="220"/>
      <c r="Z174" s="220"/>
      <c r="AA174" s="290"/>
      <c r="AB174" s="307">
        <v>547230402</v>
      </c>
      <c r="AC174" s="307"/>
      <c r="AD174" s="307"/>
      <c r="AE174" s="307"/>
      <c r="AF174" s="307"/>
      <c r="AG174" s="307"/>
      <c r="AH174" s="307"/>
      <c r="AI174" s="307"/>
      <c r="AJ174" s="69" t="s">
        <v>569</v>
      </c>
      <c r="AK174" s="69"/>
      <c r="AL174" s="69"/>
      <c r="AM174" s="344"/>
      <c r="AN174" s="42">
        <v>5</v>
      </c>
      <c r="AO174" s="42"/>
      <c r="AP174" s="42"/>
      <c r="AQ174" s="42"/>
      <c r="AR174" s="292">
        <v>5</v>
      </c>
      <c r="AS174" s="292"/>
      <c r="AT174" s="292"/>
      <c r="AU174" s="292"/>
      <c r="AV174" s="292">
        <v>5</v>
      </c>
      <c r="AW174" s="292"/>
      <c r="AX174" s="292"/>
      <c r="AY174" s="292"/>
      <c r="AZ174" s="183">
        <f t="shared" si="13"/>
        <v>0</v>
      </c>
      <c r="BA174" s="184"/>
      <c r="BB174" s="184"/>
      <c r="BC174" s="184"/>
      <c r="BD174" s="184"/>
      <c r="BE174" s="190"/>
      <c r="BF174" s="103">
        <v>25100</v>
      </c>
      <c r="BG174" s="103"/>
      <c r="BH174" s="103"/>
      <c r="BI174" s="103"/>
      <c r="BJ174" s="103"/>
      <c r="BK174" s="103"/>
      <c r="BL174" s="103">
        <v>25100</v>
      </c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83"/>
      <c r="CE174" s="184"/>
      <c r="CF174" s="184"/>
      <c r="CG174" s="184"/>
      <c r="CH174" s="184"/>
      <c r="CI174" s="190"/>
      <c r="CJ174" s="183"/>
      <c r="CK174" s="184"/>
      <c r="CL174" s="184"/>
      <c r="CM174" s="184"/>
      <c r="CN174" s="184"/>
      <c r="CO174" s="190"/>
      <c r="CP174" s="183"/>
      <c r="CQ174" s="184"/>
      <c r="CR174" s="184"/>
      <c r="CS174" s="184"/>
      <c r="CT174" s="184"/>
      <c r="CU174" s="190"/>
    </row>
    <row r="175" spans="1:99" ht="15" customHeight="1" collapsed="1" x14ac:dyDescent="0.2">
      <c r="A175" s="286" t="s">
        <v>549</v>
      </c>
      <c r="B175" s="287"/>
      <c r="C175" s="287"/>
      <c r="D175" s="287"/>
      <c r="E175" s="287"/>
      <c r="F175" s="287"/>
      <c r="G175" s="287"/>
      <c r="H175" s="287"/>
      <c r="I175" s="287"/>
      <c r="J175" s="287"/>
      <c r="K175" s="288"/>
      <c r="L175" s="289" t="s">
        <v>507</v>
      </c>
      <c r="M175" s="246"/>
      <c r="N175" s="246"/>
      <c r="O175" s="246"/>
      <c r="P175" s="246"/>
      <c r="Q175" s="246"/>
      <c r="R175" s="246"/>
      <c r="S175" s="220"/>
      <c r="T175" s="220"/>
      <c r="U175" s="220"/>
      <c r="V175" s="220"/>
      <c r="W175" s="220"/>
      <c r="X175" s="220"/>
      <c r="Y175" s="220"/>
      <c r="Z175" s="220"/>
      <c r="AA175" s="290"/>
      <c r="AB175" s="307">
        <v>547230402</v>
      </c>
      <c r="AC175" s="307"/>
      <c r="AD175" s="307"/>
      <c r="AE175" s="307"/>
      <c r="AF175" s="307"/>
      <c r="AG175" s="307"/>
      <c r="AH175" s="307"/>
      <c r="AI175" s="307"/>
      <c r="AJ175" s="69" t="s">
        <v>569</v>
      </c>
      <c r="AK175" s="69"/>
      <c r="AL175" s="69"/>
      <c r="AM175" s="344"/>
      <c r="AN175" s="42">
        <v>5</v>
      </c>
      <c r="AO175" s="42"/>
      <c r="AP175" s="42"/>
      <c r="AQ175" s="42"/>
      <c r="AR175" s="292">
        <v>5</v>
      </c>
      <c r="AS175" s="292"/>
      <c r="AT175" s="292"/>
      <c r="AU175" s="292"/>
      <c r="AV175" s="292">
        <v>5</v>
      </c>
      <c r="AW175" s="292"/>
      <c r="AX175" s="292"/>
      <c r="AY175" s="292"/>
      <c r="AZ175" s="183">
        <f t="shared" si="13"/>
        <v>525218.6</v>
      </c>
      <c r="BA175" s="184"/>
      <c r="BB175" s="184"/>
      <c r="BC175" s="184"/>
      <c r="BD175" s="184"/>
      <c r="BE175" s="190"/>
      <c r="BF175" s="103">
        <v>512218.6</v>
      </c>
      <c r="BG175" s="103"/>
      <c r="BH175" s="103"/>
      <c r="BI175" s="103"/>
      <c r="BJ175" s="103"/>
      <c r="BK175" s="103"/>
      <c r="BL175" s="103">
        <v>512218.6</v>
      </c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83">
        <f>2561093+65000</f>
        <v>2626093</v>
      </c>
      <c r="CE175" s="184"/>
      <c r="CF175" s="184"/>
      <c r="CG175" s="184"/>
      <c r="CH175" s="184"/>
      <c r="CI175" s="190"/>
      <c r="CJ175" s="183">
        <v>2626093</v>
      </c>
      <c r="CK175" s="184"/>
      <c r="CL175" s="184"/>
      <c r="CM175" s="184"/>
      <c r="CN175" s="184"/>
      <c r="CO175" s="190"/>
      <c r="CP175" s="183">
        <v>2626093</v>
      </c>
      <c r="CQ175" s="184"/>
      <c r="CR175" s="184"/>
      <c r="CS175" s="184"/>
      <c r="CT175" s="184"/>
      <c r="CU175" s="190"/>
    </row>
    <row r="176" spans="1:99" ht="15" customHeight="1" x14ac:dyDescent="0.2">
      <c r="A176" s="286" t="s">
        <v>550</v>
      </c>
      <c r="B176" s="287"/>
      <c r="C176" s="287"/>
      <c r="D176" s="287"/>
      <c r="E176" s="287"/>
      <c r="F176" s="287"/>
      <c r="G176" s="287"/>
      <c r="H176" s="287"/>
      <c r="I176" s="287"/>
      <c r="J176" s="287"/>
      <c r="K176" s="288"/>
      <c r="L176" s="289" t="s">
        <v>544</v>
      </c>
      <c r="M176" s="246"/>
      <c r="N176" s="246"/>
      <c r="O176" s="246"/>
      <c r="P176" s="246"/>
      <c r="Q176" s="246"/>
      <c r="R176" s="246"/>
      <c r="S176" s="220"/>
      <c r="T176" s="220"/>
      <c r="U176" s="220"/>
      <c r="V176" s="220"/>
      <c r="W176" s="220"/>
      <c r="X176" s="220"/>
      <c r="Y176" s="220"/>
      <c r="Z176" s="220"/>
      <c r="AA176" s="290"/>
      <c r="AB176" s="307">
        <v>547230402</v>
      </c>
      <c r="AC176" s="307"/>
      <c r="AD176" s="307"/>
      <c r="AE176" s="307"/>
      <c r="AF176" s="307"/>
      <c r="AG176" s="307"/>
      <c r="AH176" s="307"/>
      <c r="AI176" s="307"/>
      <c r="AJ176" s="69" t="s">
        <v>569</v>
      </c>
      <c r="AK176" s="69"/>
      <c r="AL176" s="69"/>
      <c r="AM176" s="344"/>
      <c r="AN176" s="42">
        <v>100</v>
      </c>
      <c r="AO176" s="42"/>
      <c r="AP176" s="42"/>
      <c r="AQ176" s="42"/>
      <c r="AR176" s="292">
        <v>100</v>
      </c>
      <c r="AS176" s="292"/>
      <c r="AT176" s="292"/>
      <c r="AU176" s="292"/>
      <c r="AV176" s="292">
        <v>100</v>
      </c>
      <c r="AW176" s="292"/>
      <c r="AX176" s="292"/>
      <c r="AY176" s="292"/>
      <c r="AZ176" s="183">
        <f t="shared" si="13"/>
        <v>2000</v>
      </c>
      <c r="BA176" s="184"/>
      <c r="BB176" s="184"/>
      <c r="BC176" s="184"/>
      <c r="BD176" s="184"/>
      <c r="BE176" s="190"/>
      <c r="BF176" s="103">
        <v>2000</v>
      </c>
      <c r="BG176" s="103"/>
      <c r="BH176" s="103"/>
      <c r="BI176" s="103"/>
      <c r="BJ176" s="103"/>
      <c r="BK176" s="103"/>
      <c r="BL176" s="103">
        <v>2000</v>
      </c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83">
        <v>200000</v>
      </c>
      <c r="CE176" s="184"/>
      <c r="CF176" s="184"/>
      <c r="CG176" s="184"/>
      <c r="CH176" s="184"/>
      <c r="CI176" s="190"/>
      <c r="CJ176" s="183">
        <v>200000</v>
      </c>
      <c r="CK176" s="184"/>
      <c r="CL176" s="184"/>
      <c r="CM176" s="184"/>
      <c r="CN176" s="184"/>
      <c r="CO176" s="190"/>
      <c r="CP176" s="183">
        <v>200000</v>
      </c>
      <c r="CQ176" s="184"/>
      <c r="CR176" s="184"/>
      <c r="CS176" s="184"/>
      <c r="CT176" s="184"/>
      <c r="CU176" s="190"/>
    </row>
    <row r="177" spans="1:99" ht="15" customHeight="1" x14ac:dyDescent="0.2">
      <c r="A177" s="286" t="s">
        <v>589</v>
      </c>
      <c r="B177" s="287"/>
      <c r="C177" s="287"/>
      <c r="D177" s="287"/>
      <c r="E177" s="287"/>
      <c r="F177" s="287"/>
      <c r="G177" s="287"/>
      <c r="H177" s="287"/>
      <c r="I177" s="287"/>
      <c r="J177" s="287"/>
      <c r="K177" s="288"/>
      <c r="L177" s="351" t="s">
        <v>544</v>
      </c>
      <c r="M177" s="352"/>
      <c r="N177" s="352"/>
      <c r="O177" s="352"/>
      <c r="P177" s="352"/>
      <c r="Q177" s="352"/>
      <c r="R177" s="352"/>
      <c r="S177" s="563"/>
      <c r="T177" s="563"/>
      <c r="U177" s="563"/>
      <c r="V177" s="563"/>
      <c r="W177" s="563"/>
      <c r="X177" s="563"/>
      <c r="Y177" s="563"/>
      <c r="Z177" s="563"/>
      <c r="AA177" s="564"/>
      <c r="AB177" s="565">
        <v>547230401</v>
      </c>
      <c r="AC177" s="565"/>
      <c r="AD177" s="565"/>
      <c r="AE177" s="565"/>
      <c r="AF177" s="565"/>
      <c r="AG177" s="565"/>
      <c r="AH177" s="565"/>
      <c r="AI177" s="565"/>
      <c r="AJ177" s="515" t="s">
        <v>57</v>
      </c>
      <c r="AK177" s="515"/>
      <c r="AL177" s="515"/>
      <c r="AM177" s="566"/>
      <c r="AN177" s="86">
        <v>2</v>
      </c>
      <c r="AO177" s="86"/>
      <c r="AP177" s="86"/>
      <c r="AQ177" s="86"/>
      <c r="AR177" s="562">
        <v>2</v>
      </c>
      <c r="AS177" s="562"/>
      <c r="AT177" s="562"/>
      <c r="AU177" s="562"/>
      <c r="AV177" s="562">
        <v>2</v>
      </c>
      <c r="AW177" s="562"/>
      <c r="AX177" s="562"/>
      <c r="AY177" s="562"/>
      <c r="AZ177" s="332">
        <f t="shared" si="13"/>
        <v>0</v>
      </c>
      <c r="BA177" s="333"/>
      <c r="BB177" s="333"/>
      <c r="BC177" s="333"/>
      <c r="BD177" s="333"/>
      <c r="BE177" s="334"/>
      <c r="BF177" s="270">
        <v>0</v>
      </c>
      <c r="BG177" s="270"/>
      <c r="BH177" s="270"/>
      <c r="BI177" s="270"/>
      <c r="BJ177" s="270"/>
      <c r="BK177" s="270"/>
      <c r="BL177" s="270">
        <v>0</v>
      </c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  <c r="CA177" s="270"/>
      <c r="CB177" s="270"/>
      <c r="CC177" s="270"/>
      <c r="CD177" s="484">
        <v>0</v>
      </c>
      <c r="CE177" s="485"/>
      <c r="CF177" s="485"/>
      <c r="CG177" s="485"/>
      <c r="CH177" s="485"/>
      <c r="CI177" s="486"/>
      <c r="CJ177" s="484">
        <v>0</v>
      </c>
      <c r="CK177" s="485"/>
      <c r="CL177" s="485"/>
      <c r="CM177" s="485"/>
      <c r="CN177" s="485"/>
      <c r="CO177" s="486"/>
      <c r="CP177" s="484">
        <v>0</v>
      </c>
      <c r="CQ177" s="485"/>
      <c r="CR177" s="485"/>
      <c r="CS177" s="485"/>
      <c r="CT177" s="485"/>
      <c r="CU177" s="486"/>
    </row>
    <row r="178" spans="1:99" ht="15" customHeight="1" x14ac:dyDescent="0.2">
      <c r="A178" s="286" t="s">
        <v>590</v>
      </c>
      <c r="B178" s="287"/>
      <c r="C178" s="287"/>
      <c r="D178" s="287"/>
      <c r="E178" s="287"/>
      <c r="F178" s="287"/>
      <c r="G178" s="287"/>
      <c r="H178" s="287"/>
      <c r="I178" s="287"/>
      <c r="J178" s="287"/>
      <c r="K178" s="288"/>
      <c r="L178" s="249" t="s">
        <v>544</v>
      </c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307">
        <v>547230401</v>
      </c>
      <c r="AC178" s="307"/>
      <c r="AD178" s="307"/>
      <c r="AE178" s="307"/>
      <c r="AF178" s="307"/>
      <c r="AG178" s="307"/>
      <c r="AH178" s="307"/>
      <c r="AI178" s="307"/>
      <c r="AJ178" s="291" t="s">
        <v>57</v>
      </c>
      <c r="AK178" s="291"/>
      <c r="AL178" s="291"/>
      <c r="AM178" s="291"/>
      <c r="AN178" s="567">
        <v>45</v>
      </c>
      <c r="AO178" s="567"/>
      <c r="AP178" s="567"/>
      <c r="AQ178" s="567"/>
      <c r="AR178" s="568">
        <v>45</v>
      </c>
      <c r="AS178" s="568"/>
      <c r="AT178" s="568"/>
      <c r="AU178" s="568"/>
      <c r="AV178" s="568">
        <v>45</v>
      </c>
      <c r="AW178" s="568"/>
      <c r="AX178" s="568"/>
      <c r="AY178" s="568"/>
      <c r="AZ178" s="250">
        <f t="shared" si="13"/>
        <v>863.71266666666668</v>
      </c>
      <c r="BA178" s="250"/>
      <c r="BB178" s="250"/>
      <c r="BC178" s="250"/>
      <c r="BD178" s="250"/>
      <c r="BE178" s="250"/>
      <c r="BF178" s="250">
        <v>863.71266666666668</v>
      </c>
      <c r="BG178" s="250"/>
      <c r="BH178" s="250"/>
      <c r="BI178" s="250"/>
      <c r="BJ178" s="250"/>
      <c r="BK178" s="250"/>
      <c r="BL178" s="250">
        <v>863.71266666666668</v>
      </c>
      <c r="BM178" s="250"/>
      <c r="BN178" s="250"/>
      <c r="BO178" s="250"/>
      <c r="BP178" s="250"/>
      <c r="BQ178" s="250"/>
      <c r="BR178" s="250"/>
      <c r="BS178" s="250"/>
      <c r="BT178" s="250"/>
      <c r="BU178" s="250"/>
      <c r="BV178" s="250"/>
      <c r="BW178" s="250"/>
      <c r="BX178" s="250"/>
      <c r="BY178" s="250"/>
      <c r="BZ178" s="250"/>
      <c r="CA178" s="250"/>
      <c r="CB178" s="250"/>
      <c r="CC178" s="250"/>
      <c r="CD178" s="250">
        <v>38867.07</v>
      </c>
      <c r="CE178" s="250"/>
      <c r="CF178" s="250"/>
      <c r="CG178" s="250"/>
      <c r="CH178" s="250"/>
      <c r="CI178" s="250"/>
      <c r="CJ178" s="250">
        <v>38867.07</v>
      </c>
      <c r="CK178" s="250"/>
      <c r="CL178" s="250"/>
      <c r="CM178" s="250"/>
      <c r="CN178" s="250"/>
      <c r="CO178" s="250"/>
      <c r="CP178" s="250">
        <v>38867.07</v>
      </c>
      <c r="CQ178" s="250"/>
      <c r="CR178" s="250"/>
      <c r="CS178" s="250"/>
      <c r="CT178" s="250"/>
      <c r="CU178" s="250"/>
    </row>
    <row r="179" spans="1:99" s="24" customFormat="1" ht="15" customHeight="1" thickBot="1" x14ac:dyDescent="0.25">
      <c r="A179" s="286" t="s">
        <v>635</v>
      </c>
      <c r="B179" s="287"/>
      <c r="C179" s="287"/>
      <c r="D179" s="287"/>
      <c r="E179" s="287"/>
      <c r="F179" s="287"/>
      <c r="G179" s="287"/>
      <c r="H179" s="287"/>
      <c r="I179" s="287"/>
      <c r="J179" s="287"/>
      <c r="K179" s="288"/>
      <c r="L179" s="628" t="s">
        <v>494</v>
      </c>
      <c r="M179" s="629"/>
      <c r="N179" s="629"/>
      <c r="O179" s="629"/>
      <c r="P179" s="629"/>
      <c r="Q179" s="629"/>
      <c r="R179" s="629"/>
      <c r="S179" s="629"/>
      <c r="T179" s="629"/>
      <c r="U179" s="629"/>
      <c r="V179" s="629"/>
      <c r="W179" s="629"/>
      <c r="X179" s="629"/>
      <c r="Y179" s="629"/>
      <c r="Z179" s="629"/>
      <c r="AA179" s="630"/>
      <c r="AB179" s="375">
        <v>547230540</v>
      </c>
      <c r="AC179" s="375"/>
      <c r="AD179" s="375"/>
      <c r="AE179" s="375"/>
      <c r="AF179" s="375"/>
      <c r="AG179" s="375"/>
      <c r="AH179" s="375"/>
      <c r="AI179" s="375"/>
      <c r="AJ179" s="631"/>
      <c r="AK179" s="631"/>
      <c r="AL179" s="631"/>
      <c r="AM179" s="632"/>
      <c r="AN179" s="633">
        <v>1</v>
      </c>
      <c r="AO179" s="633"/>
      <c r="AP179" s="633"/>
      <c r="AQ179" s="633"/>
      <c r="AR179" s="201"/>
      <c r="AS179" s="201"/>
      <c r="AT179" s="201"/>
      <c r="AU179" s="201"/>
      <c r="AV179" s="201"/>
      <c r="AW179" s="201"/>
      <c r="AX179" s="201"/>
      <c r="AY179" s="201"/>
      <c r="AZ179" s="625">
        <f>CD179/AN179</f>
        <v>0</v>
      </c>
      <c r="BA179" s="626"/>
      <c r="BB179" s="626"/>
      <c r="BC179" s="626"/>
      <c r="BD179" s="626"/>
      <c r="BE179" s="627"/>
      <c r="BF179" s="201"/>
      <c r="BG179" s="201"/>
      <c r="BH179" s="201"/>
      <c r="BI179" s="201"/>
      <c r="BJ179" s="201"/>
      <c r="BK179" s="201"/>
      <c r="BL179" s="201"/>
      <c r="BM179" s="201"/>
      <c r="BN179" s="201"/>
      <c r="BO179" s="201"/>
      <c r="BP179" s="201"/>
      <c r="BQ179" s="201"/>
      <c r="BR179" s="201"/>
      <c r="BS179" s="201"/>
      <c r="BT179" s="201"/>
      <c r="BU179" s="201"/>
      <c r="BV179" s="201"/>
      <c r="BW179" s="201"/>
      <c r="BX179" s="201"/>
      <c r="BY179" s="201"/>
      <c r="BZ179" s="201"/>
      <c r="CA179" s="201"/>
      <c r="CB179" s="201"/>
      <c r="CC179" s="201"/>
      <c r="CD179" s="625">
        <v>0</v>
      </c>
      <c r="CE179" s="626"/>
      <c r="CF179" s="626"/>
      <c r="CG179" s="626"/>
      <c r="CH179" s="626"/>
      <c r="CI179" s="627"/>
      <c r="CJ179" s="625"/>
      <c r="CK179" s="626"/>
      <c r="CL179" s="626"/>
      <c r="CM179" s="626"/>
      <c r="CN179" s="626"/>
      <c r="CO179" s="627"/>
      <c r="CP179" s="625"/>
      <c r="CQ179" s="626"/>
      <c r="CR179" s="626"/>
      <c r="CS179" s="626"/>
      <c r="CT179" s="626"/>
      <c r="CU179" s="627"/>
    </row>
    <row r="180" spans="1:99" ht="15" customHeight="1" x14ac:dyDescent="0.2">
      <c r="A180" s="286"/>
      <c r="B180" s="287"/>
      <c r="C180" s="287"/>
      <c r="D180" s="287"/>
      <c r="E180" s="287"/>
      <c r="F180" s="287"/>
      <c r="G180" s="287"/>
      <c r="H180" s="287"/>
      <c r="I180" s="287"/>
      <c r="J180" s="287"/>
      <c r="K180" s="288"/>
      <c r="L180" s="289"/>
      <c r="M180" s="246"/>
      <c r="N180" s="246"/>
      <c r="O180" s="246"/>
      <c r="P180" s="246"/>
      <c r="Q180" s="246"/>
      <c r="R180" s="246"/>
      <c r="S180" s="397" t="s">
        <v>618</v>
      </c>
      <c r="T180" s="397"/>
      <c r="U180" s="397"/>
      <c r="V180" s="397"/>
      <c r="W180" s="397"/>
      <c r="X180" s="397"/>
      <c r="Y180" s="397"/>
      <c r="Z180" s="397"/>
      <c r="AA180" s="398"/>
      <c r="AB180" s="399" t="s">
        <v>501</v>
      </c>
      <c r="AC180" s="399"/>
      <c r="AD180" s="399"/>
      <c r="AE180" s="399"/>
      <c r="AF180" s="399"/>
      <c r="AG180" s="399"/>
      <c r="AH180" s="399"/>
      <c r="AI180" s="399"/>
      <c r="AJ180" s="69" t="s">
        <v>57</v>
      </c>
      <c r="AK180" s="69"/>
      <c r="AL180" s="69"/>
      <c r="AM180" s="344"/>
      <c r="AN180" s="107"/>
      <c r="AO180" s="107"/>
      <c r="AP180" s="107"/>
      <c r="AQ180" s="107"/>
      <c r="AR180" s="343"/>
      <c r="AS180" s="343"/>
      <c r="AT180" s="343"/>
      <c r="AU180" s="343"/>
      <c r="AV180" s="343"/>
      <c r="AW180" s="343"/>
      <c r="AX180" s="343"/>
      <c r="AY180" s="343"/>
      <c r="AZ180" s="242"/>
      <c r="BA180" s="341"/>
      <c r="BB180" s="341"/>
      <c r="BC180" s="341"/>
      <c r="BD180" s="341"/>
      <c r="BE180" s="342"/>
      <c r="BF180" s="343"/>
      <c r="BG180" s="343"/>
      <c r="BH180" s="343"/>
      <c r="BI180" s="343"/>
      <c r="BJ180" s="343"/>
      <c r="BK180" s="343"/>
      <c r="BL180" s="343"/>
      <c r="BM180" s="343"/>
      <c r="BN180" s="343"/>
      <c r="BO180" s="343"/>
      <c r="BP180" s="343"/>
      <c r="BQ180" s="343"/>
      <c r="BR180" s="343"/>
      <c r="BS180" s="343"/>
      <c r="BT180" s="343"/>
      <c r="BU180" s="343"/>
      <c r="BV180" s="343"/>
      <c r="BW180" s="343"/>
      <c r="BX180" s="343"/>
      <c r="BY180" s="343"/>
      <c r="BZ180" s="343"/>
      <c r="CA180" s="343"/>
      <c r="CB180" s="343"/>
      <c r="CC180" s="343"/>
      <c r="CD180" s="309">
        <f>CD158</f>
        <v>0</v>
      </c>
      <c r="CE180" s="310"/>
      <c r="CF180" s="310"/>
      <c r="CG180" s="310"/>
      <c r="CH180" s="310"/>
      <c r="CI180" s="311"/>
      <c r="CJ180" s="309">
        <f>CJ158</f>
        <v>0</v>
      </c>
      <c r="CK180" s="310"/>
      <c r="CL180" s="310"/>
      <c r="CM180" s="310"/>
      <c r="CN180" s="310"/>
      <c r="CO180" s="311"/>
      <c r="CP180" s="309">
        <f>CP158</f>
        <v>0</v>
      </c>
      <c r="CQ180" s="310"/>
      <c r="CR180" s="310"/>
      <c r="CS180" s="310"/>
      <c r="CT180" s="310"/>
      <c r="CU180" s="311"/>
    </row>
    <row r="181" spans="1:99" ht="15" customHeight="1" x14ac:dyDescent="0.2">
      <c r="A181" s="286"/>
      <c r="B181" s="287"/>
      <c r="C181" s="287"/>
      <c r="D181" s="287"/>
      <c r="E181" s="287"/>
      <c r="F181" s="287"/>
      <c r="G181" s="287"/>
      <c r="H181" s="287"/>
      <c r="I181" s="287"/>
      <c r="J181" s="287"/>
      <c r="K181" s="288"/>
      <c r="L181" s="289"/>
      <c r="M181" s="246"/>
      <c r="N181" s="246"/>
      <c r="O181" s="246"/>
      <c r="P181" s="246"/>
      <c r="Q181" s="246"/>
      <c r="R181" s="246"/>
      <c r="S181" s="397" t="s">
        <v>617</v>
      </c>
      <c r="T181" s="397"/>
      <c r="U181" s="397"/>
      <c r="V181" s="397"/>
      <c r="W181" s="397"/>
      <c r="X181" s="397"/>
      <c r="Y181" s="397"/>
      <c r="Z181" s="397"/>
      <c r="AA181" s="398"/>
      <c r="AB181" s="399" t="s">
        <v>501</v>
      </c>
      <c r="AC181" s="399"/>
      <c r="AD181" s="399"/>
      <c r="AE181" s="399"/>
      <c r="AF181" s="399"/>
      <c r="AG181" s="399"/>
      <c r="AH181" s="399"/>
      <c r="AI181" s="399"/>
      <c r="AJ181" s="69" t="s">
        <v>569</v>
      </c>
      <c r="AK181" s="69"/>
      <c r="AL181" s="69"/>
      <c r="AM181" s="344"/>
      <c r="AN181" s="107"/>
      <c r="AO181" s="107"/>
      <c r="AP181" s="107"/>
      <c r="AQ181" s="107"/>
      <c r="AR181" s="343"/>
      <c r="AS181" s="343"/>
      <c r="AT181" s="343"/>
      <c r="AU181" s="343"/>
      <c r="AV181" s="343"/>
      <c r="AW181" s="343"/>
      <c r="AX181" s="343"/>
      <c r="AY181" s="343"/>
      <c r="AZ181" s="242"/>
      <c r="BA181" s="341"/>
      <c r="BB181" s="341"/>
      <c r="BC181" s="341"/>
      <c r="BD181" s="341"/>
      <c r="BE181" s="342"/>
      <c r="BF181" s="343"/>
      <c r="BG181" s="343"/>
      <c r="BH181" s="343"/>
      <c r="BI181" s="343"/>
      <c r="BJ181" s="343"/>
      <c r="BK181" s="343"/>
      <c r="BL181" s="343"/>
      <c r="BM181" s="343"/>
      <c r="BN181" s="343"/>
      <c r="BO181" s="343"/>
      <c r="BP181" s="343"/>
      <c r="BQ181" s="343"/>
      <c r="BR181" s="343"/>
      <c r="BS181" s="343"/>
      <c r="BT181" s="343"/>
      <c r="BU181" s="343"/>
      <c r="BV181" s="343"/>
      <c r="BW181" s="343"/>
      <c r="BX181" s="343"/>
      <c r="BY181" s="343"/>
      <c r="BZ181" s="343"/>
      <c r="CA181" s="343"/>
      <c r="CB181" s="343"/>
      <c r="CC181" s="343"/>
      <c r="CD181" s="309">
        <f>SUM(CD159:CI161)</f>
        <v>251450</v>
      </c>
      <c r="CE181" s="310"/>
      <c r="CF181" s="310"/>
      <c r="CG181" s="310"/>
      <c r="CH181" s="310"/>
      <c r="CI181" s="311"/>
      <c r="CJ181" s="309">
        <f>SUM(CJ159:CO161)</f>
        <v>251450</v>
      </c>
      <c r="CK181" s="310"/>
      <c r="CL181" s="310"/>
      <c r="CM181" s="310"/>
      <c r="CN181" s="310"/>
      <c r="CO181" s="311"/>
      <c r="CP181" s="309">
        <f>SUM(CP159:CU161)</f>
        <v>251450</v>
      </c>
      <c r="CQ181" s="310"/>
      <c r="CR181" s="310"/>
      <c r="CS181" s="310"/>
      <c r="CT181" s="310"/>
      <c r="CU181" s="311"/>
    </row>
    <row r="182" spans="1:99" ht="15" customHeight="1" x14ac:dyDescent="0.2">
      <c r="A182" s="286"/>
      <c r="B182" s="287"/>
      <c r="C182" s="287"/>
      <c r="D182" s="287"/>
      <c r="E182" s="287"/>
      <c r="F182" s="287"/>
      <c r="G182" s="287"/>
      <c r="H182" s="287"/>
      <c r="I182" s="287"/>
      <c r="J182" s="287"/>
      <c r="K182" s="288"/>
      <c r="L182" s="289"/>
      <c r="M182" s="246"/>
      <c r="N182" s="246"/>
      <c r="O182" s="246"/>
      <c r="P182" s="246"/>
      <c r="Q182" s="246"/>
      <c r="R182" s="246"/>
      <c r="S182" s="220"/>
      <c r="T182" s="220"/>
      <c r="U182" s="220"/>
      <c r="V182" s="220"/>
      <c r="W182" s="220"/>
      <c r="X182" s="220"/>
      <c r="Y182" s="220"/>
      <c r="Z182" s="220"/>
      <c r="AA182" s="290"/>
      <c r="AB182" s="307">
        <v>547230401</v>
      </c>
      <c r="AC182" s="307"/>
      <c r="AD182" s="307"/>
      <c r="AE182" s="307"/>
      <c r="AF182" s="307"/>
      <c r="AG182" s="307"/>
      <c r="AH182" s="307"/>
      <c r="AI182" s="307"/>
      <c r="AJ182" s="160"/>
      <c r="AK182" s="160"/>
      <c r="AL182" s="160"/>
      <c r="AM182" s="161"/>
      <c r="AN182" s="42"/>
      <c r="AO182" s="42"/>
      <c r="AP182" s="42"/>
      <c r="AQ182" s="42"/>
      <c r="AR182" s="103"/>
      <c r="AS182" s="103"/>
      <c r="AT182" s="103"/>
      <c r="AU182" s="103"/>
      <c r="AV182" s="103"/>
      <c r="AW182" s="103"/>
      <c r="AX182" s="103"/>
      <c r="AY182" s="103"/>
      <c r="AZ182" s="183"/>
      <c r="BA182" s="184"/>
      <c r="BB182" s="184"/>
      <c r="BC182" s="184"/>
      <c r="BD182" s="184"/>
      <c r="BE182" s="190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309">
        <f>SUM(CD162:CI170)</f>
        <v>150000</v>
      </c>
      <c r="CE182" s="310"/>
      <c r="CF182" s="310"/>
      <c r="CG182" s="310"/>
      <c r="CH182" s="310"/>
      <c r="CI182" s="311"/>
      <c r="CJ182" s="309">
        <f>SUM(CJ162:CO170)</f>
        <v>150000</v>
      </c>
      <c r="CK182" s="310"/>
      <c r="CL182" s="310"/>
      <c r="CM182" s="310"/>
      <c r="CN182" s="310"/>
      <c r="CO182" s="311"/>
      <c r="CP182" s="309">
        <f>SUM(CP162:CU170)</f>
        <v>150000</v>
      </c>
      <c r="CQ182" s="310"/>
      <c r="CR182" s="310"/>
      <c r="CS182" s="310"/>
      <c r="CT182" s="310"/>
      <c r="CU182" s="311"/>
    </row>
    <row r="183" spans="1:99" ht="15" customHeight="1" x14ac:dyDescent="0.2">
      <c r="A183" s="286"/>
      <c r="B183" s="287"/>
      <c r="C183" s="287"/>
      <c r="D183" s="287"/>
      <c r="E183" s="287"/>
      <c r="F183" s="287"/>
      <c r="G183" s="287"/>
      <c r="H183" s="287"/>
      <c r="I183" s="287"/>
      <c r="J183" s="287"/>
      <c r="K183" s="288"/>
      <c r="L183" s="289"/>
      <c r="M183" s="246"/>
      <c r="N183" s="246"/>
      <c r="O183" s="246"/>
      <c r="P183" s="246"/>
      <c r="Q183" s="246"/>
      <c r="R183" s="246"/>
      <c r="S183" s="220"/>
      <c r="T183" s="220"/>
      <c r="U183" s="220"/>
      <c r="V183" s="220"/>
      <c r="W183" s="220"/>
      <c r="X183" s="220"/>
      <c r="Y183" s="220"/>
      <c r="Z183" s="220"/>
      <c r="AA183" s="290"/>
      <c r="AB183" s="307">
        <v>547230402</v>
      </c>
      <c r="AC183" s="307"/>
      <c r="AD183" s="307"/>
      <c r="AE183" s="307"/>
      <c r="AF183" s="307"/>
      <c r="AG183" s="307"/>
      <c r="AH183" s="307"/>
      <c r="AI183" s="307"/>
      <c r="AJ183" s="634"/>
      <c r="AK183" s="634"/>
      <c r="AL183" s="634"/>
      <c r="AM183" s="635"/>
      <c r="AN183" s="42"/>
      <c r="AO183" s="42"/>
      <c r="AP183" s="42"/>
      <c r="AQ183" s="42"/>
      <c r="AR183" s="103"/>
      <c r="AS183" s="103"/>
      <c r="AT183" s="103"/>
      <c r="AU183" s="103"/>
      <c r="AV183" s="103"/>
      <c r="AW183" s="103"/>
      <c r="AX183" s="103"/>
      <c r="AY183" s="103"/>
      <c r="AZ183" s="183"/>
      <c r="BA183" s="184"/>
      <c r="BB183" s="184"/>
      <c r="BC183" s="184"/>
      <c r="BD183" s="184"/>
      <c r="BE183" s="190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368">
        <f>SUM(CD171:CI176)</f>
        <v>2986093</v>
      </c>
      <c r="CE183" s="369"/>
      <c r="CF183" s="369"/>
      <c r="CG183" s="369"/>
      <c r="CH183" s="369"/>
      <c r="CI183" s="370"/>
      <c r="CJ183" s="368">
        <f>SUM(CJ171:CO176)</f>
        <v>2986093</v>
      </c>
      <c r="CK183" s="369"/>
      <c r="CL183" s="369"/>
      <c r="CM183" s="369"/>
      <c r="CN183" s="369"/>
      <c r="CO183" s="370"/>
      <c r="CP183" s="368">
        <f>SUM(CP171:CU176)</f>
        <v>2986093</v>
      </c>
      <c r="CQ183" s="369"/>
      <c r="CR183" s="369"/>
      <c r="CS183" s="369"/>
      <c r="CT183" s="369"/>
      <c r="CU183" s="370"/>
    </row>
    <row r="184" spans="1:99" ht="15" customHeight="1" x14ac:dyDescent="0.2">
      <c r="A184" s="286"/>
      <c r="B184" s="287"/>
      <c r="C184" s="287"/>
      <c r="D184" s="287"/>
      <c r="E184" s="287"/>
      <c r="F184" s="287"/>
      <c r="G184" s="287"/>
      <c r="H184" s="287"/>
      <c r="I184" s="287"/>
      <c r="J184" s="287"/>
      <c r="K184" s="288"/>
      <c r="L184" s="289"/>
      <c r="M184" s="246"/>
      <c r="N184" s="246"/>
      <c r="O184" s="246"/>
      <c r="P184" s="246"/>
      <c r="Q184" s="246"/>
      <c r="R184" s="246"/>
      <c r="S184" s="220"/>
      <c r="T184" s="220"/>
      <c r="U184" s="220"/>
      <c r="V184" s="220"/>
      <c r="W184" s="220"/>
      <c r="X184" s="220"/>
      <c r="Y184" s="220"/>
      <c r="Z184" s="220"/>
      <c r="AA184" s="290"/>
      <c r="AB184" s="307">
        <v>547230401</v>
      </c>
      <c r="AC184" s="307"/>
      <c r="AD184" s="307"/>
      <c r="AE184" s="307"/>
      <c r="AF184" s="307"/>
      <c r="AG184" s="307"/>
      <c r="AH184" s="307"/>
      <c r="AI184" s="307"/>
      <c r="AJ184" s="291" t="s">
        <v>57</v>
      </c>
      <c r="AK184" s="291"/>
      <c r="AL184" s="291"/>
      <c r="AM184" s="291"/>
      <c r="AN184" s="205"/>
      <c r="AO184" s="42"/>
      <c r="AP184" s="42"/>
      <c r="AQ184" s="42"/>
      <c r="AR184" s="103"/>
      <c r="AS184" s="103"/>
      <c r="AT184" s="103"/>
      <c r="AU184" s="103"/>
      <c r="AV184" s="103"/>
      <c r="AW184" s="103"/>
      <c r="AX184" s="103"/>
      <c r="AY184" s="103"/>
      <c r="AZ184" s="183"/>
      <c r="BA184" s="184"/>
      <c r="BB184" s="184"/>
      <c r="BC184" s="184"/>
      <c r="BD184" s="184"/>
      <c r="BE184" s="190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316">
        <f>SUM(CD177:CI178)</f>
        <v>38867.07</v>
      </c>
      <c r="CE184" s="317"/>
      <c r="CF184" s="317"/>
      <c r="CG184" s="317"/>
      <c r="CH184" s="317"/>
      <c r="CI184" s="318"/>
      <c r="CJ184" s="316">
        <f>SUM(CJ177:CO178)</f>
        <v>38867.07</v>
      </c>
      <c r="CK184" s="317"/>
      <c r="CL184" s="317"/>
      <c r="CM184" s="317"/>
      <c r="CN184" s="317"/>
      <c r="CO184" s="318"/>
      <c r="CP184" s="316">
        <f>SUM(CP177:CU178)</f>
        <v>38867.07</v>
      </c>
      <c r="CQ184" s="317"/>
      <c r="CR184" s="317"/>
      <c r="CS184" s="317"/>
      <c r="CT184" s="317"/>
      <c r="CU184" s="318"/>
    </row>
    <row r="185" spans="1:99" ht="15" customHeight="1" thickBot="1" x14ac:dyDescent="0.25">
      <c r="A185" s="286"/>
      <c r="B185" s="287"/>
      <c r="C185" s="287"/>
      <c r="D185" s="287"/>
      <c r="E185" s="287"/>
      <c r="F185" s="287"/>
      <c r="G185" s="287"/>
      <c r="H185" s="287"/>
      <c r="I185" s="287"/>
      <c r="J185" s="287"/>
      <c r="K185" s="288"/>
      <c r="L185" s="289"/>
      <c r="M185" s="246"/>
      <c r="N185" s="246"/>
      <c r="O185" s="246"/>
      <c r="P185" s="246"/>
      <c r="Q185" s="246"/>
      <c r="R185" s="246"/>
      <c r="S185" s="220"/>
      <c r="T185" s="220"/>
      <c r="U185" s="220"/>
      <c r="V185" s="220"/>
      <c r="W185" s="220"/>
      <c r="X185" s="220"/>
      <c r="Y185" s="220"/>
      <c r="Z185" s="220"/>
      <c r="AA185" s="290"/>
      <c r="AB185" s="307">
        <v>547230540</v>
      </c>
      <c r="AC185" s="307"/>
      <c r="AD185" s="307"/>
      <c r="AE185" s="307"/>
      <c r="AF185" s="307"/>
      <c r="AG185" s="307"/>
      <c r="AH185" s="307"/>
      <c r="AI185" s="307"/>
      <c r="AJ185" s="291" t="s">
        <v>569</v>
      </c>
      <c r="AK185" s="291"/>
      <c r="AL185" s="291"/>
      <c r="AM185" s="291"/>
      <c r="AN185" s="205"/>
      <c r="AO185" s="42"/>
      <c r="AP185" s="42"/>
      <c r="AQ185" s="42"/>
      <c r="AR185" s="103"/>
      <c r="AS185" s="103"/>
      <c r="AT185" s="103"/>
      <c r="AU185" s="103"/>
      <c r="AV185" s="103"/>
      <c r="AW185" s="103"/>
      <c r="AX185" s="103"/>
      <c r="AY185" s="103"/>
      <c r="AZ185" s="183"/>
      <c r="BA185" s="184"/>
      <c r="BB185" s="184"/>
      <c r="BC185" s="184"/>
      <c r="BD185" s="184"/>
      <c r="BE185" s="190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316">
        <f>CD179</f>
        <v>0</v>
      </c>
      <c r="CE185" s="317"/>
      <c r="CF185" s="317"/>
      <c r="CG185" s="317"/>
      <c r="CH185" s="317"/>
      <c r="CI185" s="318"/>
      <c r="CJ185" s="316">
        <v>0</v>
      </c>
      <c r="CK185" s="317"/>
      <c r="CL185" s="317"/>
      <c r="CM185" s="317"/>
      <c r="CN185" s="317"/>
      <c r="CO185" s="318"/>
      <c r="CP185" s="316">
        <v>0</v>
      </c>
      <c r="CQ185" s="317"/>
      <c r="CR185" s="317"/>
      <c r="CS185" s="317"/>
      <c r="CT185" s="317"/>
      <c r="CU185" s="318"/>
    </row>
    <row r="186" spans="1:99" s="24" customFormat="1" ht="15" customHeight="1" thickBot="1" x14ac:dyDescent="0.25">
      <c r="A186" s="335"/>
      <c r="B186" s="336"/>
      <c r="C186" s="336"/>
      <c r="D186" s="336"/>
      <c r="E186" s="336"/>
      <c r="F186" s="336"/>
      <c r="G186" s="336"/>
      <c r="H186" s="336"/>
      <c r="I186" s="336"/>
      <c r="J186" s="336"/>
      <c r="K186" s="337"/>
      <c r="L186" s="303" t="s">
        <v>551</v>
      </c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5"/>
      <c r="AJ186" s="569"/>
      <c r="AK186" s="570"/>
      <c r="AL186" s="570"/>
      <c r="AM186" s="571"/>
      <c r="AN186" s="338"/>
      <c r="AO186" s="338"/>
      <c r="AP186" s="338"/>
      <c r="AQ186" s="338"/>
      <c r="AR186" s="328"/>
      <c r="AS186" s="328"/>
      <c r="AT186" s="328"/>
      <c r="AU186" s="328"/>
      <c r="AV186" s="328"/>
      <c r="AW186" s="328"/>
      <c r="AX186" s="328"/>
      <c r="AY186" s="328"/>
      <c r="AZ186" s="329"/>
      <c r="BA186" s="330"/>
      <c r="BB186" s="330"/>
      <c r="BC186" s="330"/>
      <c r="BD186" s="330"/>
      <c r="BE186" s="331"/>
      <c r="BF186" s="328"/>
      <c r="BG186" s="328"/>
      <c r="BH186" s="328"/>
      <c r="BI186" s="328"/>
      <c r="BJ186" s="328"/>
      <c r="BK186" s="328"/>
      <c r="BL186" s="328"/>
      <c r="BM186" s="328"/>
      <c r="BN186" s="328"/>
      <c r="BO186" s="328"/>
      <c r="BP186" s="328"/>
      <c r="BQ186" s="328"/>
      <c r="BR186" s="328"/>
      <c r="BS186" s="328"/>
      <c r="BT186" s="328"/>
      <c r="BU186" s="328"/>
      <c r="BV186" s="328"/>
      <c r="BW186" s="328"/>
      <c r="BX186" s="328"/>
      <c r="BY186" s="328"/>
      <c r="BZ186" s="328"/>
      <c r="CA186" s="328"/>
      <c r="CB186" s="328"/>
      <c r="CC186" s="312"/>
      <c r="CD186" s="300">
        <f>SUM(CD180:CI185)</f>
        <v>3426410.07</v>
      </c>
      <c r="CE186" s="301"/>
      <c r="CF186" s="301"/>
      <c r="CG186" s="301"/>
      <c r="CH186" s="301"/>
      <c r="CI186" s="302"/>
      <c r="CJ186" s="300">
        <f>SUM(CJ180:CO184)</f>
        <v>3426410.07</v>
      </c>
      <c r="CK186" s="301"/>
      <c r="CL186" s="301"/>
      <c r="CM186" s="301"/>
      <c r="CN186" s="301"/>
      <c r="CO186" s="302"/>
      <c r="CP186" s="300">
        <f>SUM(CP180:CU184)</f>
        <v>3426410.07</v>
      </c>
      <c r="CQ186" s="301"/>
      <c r="CR186" s="301"/>
      <c r="CS186" s="301"/>
      <c r="CT186" s="301"/>
      <c r="CU186" s="302"/>
    </row>
    <row r="187" spans="1:99" ht="15" customHeight="1" x14ac:dyDescent="0.2">
      <c r="A187" s="286" t="s">
        <v>552</v>
      </c>
      <c r="B187" s="287"/>
      <c r="C187" s="287"/>
      <c r="D187" s="287"/>
      <c r="E187" s="287"/>
      <c r="F187" s="287"/>
      <c r="G187" s="287"/>
      <c r="H187" s="287"/>
      <c r="I187" s="287"/>
      <c r="J187" s="287"/>
      <c r="K187" s="288"/>
      <c r="L187" s="289" t="s">
        <v>494</v>
      </c>
      <c r="M187" s="246"/>
      <c r="N187" s="246"/>
      <c r="O187" s="246"/>
      <c r="P187" s="246"/>
      <c r="Q187" s="246"/>
      <c r="R187" s="246"/>
      <c r="S187" s="339" t="s">
        <v>618</v>
      </c>
      <c r="T187" s="339"/>
      <c r="U187" s="339"/>
      <c r="V187" s="339"/>
      <c r="W187" s="339"/>
      <c r="X187" s="339"/>
      <c r="Y187" s="339"/>
      <c r="Z187" s="339"/>
      <c r="AA187" s="340"/>
      <c r="AB187" s="307" t="s">
        <v>501</v>
      </c>
      <c r="AC187" s="307"/>
      <c r="AD187" s="307"/>
      <c r="AE187" s="307"/>
      <c r="AF187" s="307"/>
      <c r="AG187" s="307"/>
      <c r="AH187" s="307"/>
      <c r="AI187" s="307"/>
      <c r="AJ187" s="97" t="s">
        <v>569</v>
      </c>
      <c r="AK187" s="97"/>
      <c r="AL187" s="97"/>
      <c r="AM187" s="77"/>
      <c r="AN187" s="42">
        <v>1</v>
      </c>
      <c r="AO187" s="42"/>
      <c r="AP187" s="42"/>
      <c r="AQ187" s="42"/>
      <c r="AR187" s="292">
        <v>1</v>
      </c>
      <c r="AS187" s="292"/>
      <c r="AT187" s="292"/>
      <c r="AU187" s="292"/>
      <c r="AV187" s="292">
        <v>1</v>
      </c>
      <c r="AW187" s="292"/>
      <c r="AX187" s="292"/>
      <c r="AY187" s="292"/>
      <c r="AZ187" s="183">
        <f>CD187/AN187</f>
        <v>10000</v>
      </c>
      <c r="BA187" s="184"/>
      <c r="BB187" s="184"/>
      <c r="BC187" s="184"/>
      <c r="BD187" s="184"/>
      <c r="BE187" s="190"/>
      <c r="BF187" s="103">
        <v>0</v>
      </c>
      <c r="BG187" s="103"/>
      <c r="BH187" s="103"/>
      <c r="BI187" s="103"/>
      <c r="BJ187" s="103"/>
      <c r="BK187" s="103"/>
      <c r="BL187" s="103">
        <v>0</v>
      </c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242">
        <v>10000</v>
      </c>
      <c r="CE187" s="341"/>
      <c r="CF187" s="341"/>
      <c r="CG187" s="341"/>
      <c r="CH187" s="341"/>
      <c r="CI187" s="342"/>
      <c r="CJ187" s="242">
        <v>10000</v>
      </c>
      <c r="CK187" s="341"/>
      <c r="CL187" s="341"/>
      <c r="CM187" s="341"/>
      <c r="CN187" s="341"/>
      <c r="CO187" s="342"/>
      <c r="CP187" s="242">
        <v>10000</v>
      </c>
      <c r="CQ187" s="341"/>
      <c r="CR187" s="341"/>
      <c r="CS187" s="341"/>
      <c r="CT187" s="341"/>
      <c r="CU187" s="342"/>
    </row>
    <row r="188" spans="1:99" ht="15" customHeight="1" x14ac:dyDescent="0.2">
      <c r="A188" s="286" t="s">
        <v>552</v>
      </c>
      <c r="B188" s="287"/>
      <c r="C188" s="287"/>
      <c r="D188" s="287"/>
      <c r="E188" s="287"/>
      <c r="F188" s="287"/>
      <c r="G188" s="287"/>
      <c r="H188" s="287"/>
      <c r="I188" s="287"/>
      <c r="J188" s="287"/>
      <c r="K188" s="288"/>
      <c r="L188" s="289" t="s">
        <v>494</v>
      </c>
      <c r="M188" s="246"/>
      <c r="N188" s="246"/>
      <c r="O188" s="246"/>
      <c r="P188" s="246"/>
      <c r="Q188" s="246"/>
      <c r="R188" s="246"/>
      <c r="S188" s="220"/>
      <c r="T188" s="220"/>
      <c r="U188" s="220"/>
      <c r="V188" s="220"/>
      <c r="W188" s="220"/>
      <c r="X188" s="220"/>
      <c r="Y188" s="220"/>
      <c r="Z188" s="220"/>
      <c r="AA188" s="290"/>
      <c r="AB188" s="307" t="s">
        <v>501</v>
      </c>
      <c r="AC188" s="307"/>
      <c r="AD188" s="307"/>
      <c r="AE188" s="307"/>
      <c r="AF188" s="307"/>
      <c r="AG188" s="307"/>
      <c r="AH188" s="307"/>
      <c r="AI188" s="307"/>
      <c r="AJ188" s="97" t="s">
        <v>606</v>
      </c>
      <c r="AK188" s="97"/>
      <c r="AL188" s="97"/>
      <c r="AM188" s="77"/>
      <c r="AN188" s="42">
        <v>1</v>
      </c>
      <c r="AO188" s="42"/>
      <c r="AP188" s="42"/>
      <c r="AQ188" s="42"/>
      <c r="AR188" s="292">
        <v>1</v>
      </c>
      <c r="AS188" s="292"/>
      <c r="AT188" s="292"/>
      <c r="AU188" s="292"/>
      <c r="AV188" s="292">
        <v>1</v>
      </c>
      <c r="AW188" s="292"/>
      <c r="AX188" s="292"/>
      <c r="AY188" s="292"/>
      <c r="AZ188" s="183">
        <v>1800</v>
      </c>
      <c r="BA188" s="184"/>
      <c r="BB188" s="184"/>
      <c r="BC188" s="184"/>
      <c r="BD188" s="184"/>
      <c r="BE188" s="190"/>
      <c r="BF188" s="103">
        <v>0</v>
      </c>
      <c r="BG188" s="103"/>
      <c r="BH188" s="103"/>
      <c r="BI188" s="103"/>
      <c r="BJ188" s="103"/>
      <c r="BK188" s="103"/>
      <c r="BL188" s="103">
        <v>0</v>
      </c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242">
        <v>0</v>
      </c>
      <c r="CE188" s="341"/>
      <c r="CF188" s="341"/>
      <c r="CG188" s="341"/>
      <c r="CH188" s="341"/>
      <c r="CI188" s="342"/>
      <c r="CJ188" s="242">
        <v>0</v>
      </c>
      <c r="CK188" s="341"/>
      <c r="CL188" s="341"/>
      <c r="CM188" s="341"/>
      <c r="CN188" s="341"/>
      <c r="CO188" s="342"/>
      <c r="CP188" s="242">
        <v>0</v>
      </c>
      <c r="CQ188" s="341"/>
      <c r="CR188" s="341"/>
      <c r="CS188" s="341"/>
      <c r="CT188" s="341"/>
      <c r="CU188" s="342"/>
    </row>
    <row r="189" spans="1:99" ht="15" customHeight="1" x14ac:dyDescent="0.2">
      <c r="A189" s="286" t="s">
        <v>552</v>
      </c>
      <c r="B189" s="287"/>
      <c r="C189" s="287"/>
      <c r="D189" s="287"/>
      <c r="E189" s="287"/>
      <c r="F189" s="287"/>
      <c r="G189" s="287"/>
      <c r="H189" s="287"/>
      <c r="I189" s="287"/>
      <c r="J189" s="287"/>
      <c r="K189" s="288"/>
      <c r="L189" s="289" t="s">
        <v>494</v>
      </c>
      <c r="M189" s="246"/>
      <c r="N189" s="246"/>
      <c r="O189" s="246"/>
      <c r="P189" s="246"/>
      <c r="Q189" s="246"/>
      <c r="R189" s="246"/>
      <c r="S189" s="220"/>
      <c r="T189" s="220"/>
      <c r="U189" s="220"/>
      <c r="V189" s="220"/>
      <c r="W189" s="220"/>
      <c r="X189" s="220"/>
      <c r="Y189" s="220"/>
      <c r="Z189" s="220"/>
      <c r="AA189" s="290"/>
      <c r="AB189" s="307">
        <v>547230401</v>
      </c>
      <c r="AC189" s="307"/>
      <c r="AD189" s="307"/>
      <c r="AE189" s="307"/>
      <c r="AF189" s="307"/>
      <c r="AG189" s="307"/>
      <c r="AH189" s="307"/>
      <c r="AI189" s="307"/>
      <c r="AJ189" s="97"/>
      <c r="AK189" s="97"/>
      <c r="AL189" s="97"/>
      <c r="AM189" s="77"/>
      <c r="AN189" s="42">
        <v>1</v>
      </c>
      <c r="AO189" s="42"/>
      <c r="AP189" s="42"/>
      <c r="AQ189" s="42"/>
      <c r="AR189" s="292">
        <v>1</v>
      </c>
      <c r="AS189" s="292"/>
      <c r="AT189" s="292"/>
      <c r="AU189" s="292"/>
      <c r="AV189" s="292">
        <v>1</v>
      </c>
      <c r="AW189" s="292"/>
      <c r="AX189" s="292"/>
      <c r="AY189" s="292"/>
      <c r="AZ189" s="183">
        <f>CD189/AN189</f>
        <v>0</v>
      </c>
      <c r="BA189" s="184"/>
      <c r="BB189" s="184"/>
      <c r="BC189" s="184"/>
      <c r="BD189" s="184"/>
      <c r="BE189" s="190"/>
      <c r="BF189" s="103">
        <v>0</v>
      </c>
      <c r="BG189" s="103"/>
      <c r="BH189" s="103"/>
      <c r="BI189" s="103"/>
      <c r="BJ189" s="103"/>
      <c r="BK189" s="103"/>
      <c r="BL189" s="103">
        <v>0</v>
      </c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83">
        <v>0</v>
      </c>
      <c r="CE189" s="184"/>
      <c r="CF189" s="184"/>
      <c r="CG189" s="184"/>
      <c r="CH189" s="184"/>
      <c r="CI189" s="190"/>
      <c r="CJ189" s="183">
        <v>0</v>
      </c>
      <c r="CK189" s="184"/>
      <c r="CL189" s="184"/>
      <c r="CM189" s="184"/>
      <c r="CN189" s="184"/>
      <c r="CO189" s="190"/>
      <c r="CP189" s="183">
        <v>0</v>
      </c>
      <c r="CQ189" s="184"/>
      <c r="CR189" s="184"/>
      <c r="CS189" s="184"/>
      <c r="CT189" s="184"/>
      <c r="CU189" s="190"/>
    </row>
    <row r="190" spans="1:99" ht="15" customHeight="1" thickBot="1" x14ac:dyDescent="0.25">
      <c r="A190" s="286" t="s">
        <v>552</v>
      </c>
      <c r="B190" s="287"/>
      <c r="C190" s="287"/>
      <c r="D190" s="287"/>
      <c r="E190" s="287"/>
      <c r="F190" s="287"/>
      <c r="G190" s="287"/>
      <c r="H190" s="287"/>
      <c r="I190" s="287"/>
      <c r="J190" s="287"/>
      <c r="K190" s="288"/>
      <c r="L190" s="551" t="s">
        <v>494</v>
      </c>
      <c r="M190" s="552"/>
      <c r="N190" s="552"/>
      <c r="O190" s="552"/>
      <c r="P190" s="552"/>
      <c r="Q190" s="552"/>
      <c r="R190" s="552"/>
      <c r="S190" s="553"/>
      <c r="T190" s="553"/>
      <c r="U190" s="553"/>
      <c r="V190" s="553"/>
      <c r="W190" s="553"/>
      <c r="X190" s="553"/>
      <c r="Y190" s="553"/>
      <c r="Z190" s="553"/>
      <c r="AA190" s="554"/>
      <c r="AB190" s="375">
        <v>547230403</v>
      </c>
      <c r="AC190" s="375"/>
      <c r="AD190" s="375"/>
      <c r="AE190" s="375"/>
      <c r="AF190" s="375"/>
      <c r="AG190" s="375"/>
      <c r="AH190" s="375"/>
      <c r="AI190" s="375"/>
      <c r="AJ190" s="97" t="s">
        <v>57</v>
      </c>
      <c r="AK190" s="97"/>
      <c r="AL190" s="97"/>
      <c r="AM190" s="77"/>
      <c r="AN190" s="536">
        <v>1</v>
      </c>
      <c r="AO190" s="536"/>
      <c r="AP190" s="536"/>
      <c r="AQ190" s="536"/>
      <c r="AR190" s="528">
        <v>1</v>
      </c>
      <c r="AS190" s="528"/>
      <c r="AT190" s="528"/>
      <c r="AU190" s="528"/>
      <c r="AV190" s="528">
        <v>1</v>
      </c>
      <c r="AW190" s="528"/>
      <c r="AX190" s="528"/>
      <c r="AY190" s="528"/>
      <c r="AZ190" s="529">
        <f>CD190/AN190</f>
        <v>1809.16</v>
      </c>
      <c r="BA190" s="530"/>
      <c r="BB190" s="530"/>
      <c r="BC190" s="530"/>
      <c r="BD190" s="530"/>
      <c r="BE190" s="531"/>
      <c r="BF190" s="532">
        <v>1809.16</v>
      </c>
      <c r="BG190" s="532"/>
      <c r="BH190" s="532"/>
      <c r="BI190" s="532"/>
      <c r="BJ190" s="532"/>
      <c r="BK190" s="532"/>
      <c r="BL190" s="532">
        <v>1809.16</v>
      </c>
      <c r="BM190" s="532"/>
      <c r="BN190" s="532"/>
      <c r="BO190" s="532"/>
      <c r="BP190" s="532"/>
      <c r="BQ190" s="532"/>
      <c r="BR190" s="532"/>
      <c r="BS190" s="532"/>
      <c r="BT190" s="532"/>
      <c r="BU190" s="532"/>
      <c r="BV190" s="532"/>
      <c r="BW190" s="532"/>
      <c r="BX190" s="532"/>
      <c r="BY190" s="532"/>
      <c r="BZ190" s="532"/>
      <c r="CA190" s="532"/>
      <c r="CB190" s="532"/>
      <c r="CC190" s="532"/>
      <c r="CD190" s="529">
        <v>1809.16</v>
      </c>
      <c r="CE190" s="530"/>
      <c r="CF190" s="530"/>
      <c r="CG190" s="530"/>
      <c r="CH190" s="530"/>
      <c r="CI190" s="531"/>
      <c r="CJ190" s="529">
        <v>1809.16</v>
      </c>
      <c r="CK190" s="530"/>
      <c r="CL190" s="530"/>
      <c r="CM190" s="530"/>
      <c r="CN190" s="530"/>
      <c r="CO190" s="531"/>
      <c r="CP190" s="529">
        <v>1809.16</v>
      </c>
      <c r="CQ190" s="530"/>
      <c r="CR190" s="530"/>
      <c r="CS190" s="530"/>
      <c r="CT190" s="530"/>
      <c r="CU190" s="531"/>
    </row>
    <row r="191" spans="1:99" ht="15" customHeight="1" x14ac:dyDescent="0.2">
      <c r="A191" s="286"/>
      <c r="B191" s="287"/>
      <c r="C191" s="287"/>
      <c r="D191" s="287"/>
      <c r="E191" s="287"/>
      <c r="F191" s="287"/>
      <c r="G191" s="287"/>
      <c r="H191" s="287"/>
      <c r="I191" s="287"/>
      <c r="J191" s="287"/>
      <c r="K191" s="288"/>
      <c r="L191" s="289"/>
      <c r="M191" s="246"/>
      <c r="N191" s="246"/>
      <c r="O191" s="246"/>
      <c r="P191" s="246"/>
      <c r="Q191" s="246"/>
      <c r="R191" s="246"/>
      <c r="S191" s="339"/>
      <c r="T191" s="339"/>
      <c r="U191" s="339"/>
      <c r="V191" s="339"/>
      <c r="W191" s="339"/>
      <c r="X191" s="339"/>
      <c r="Y191" s="339"/>
      <c r="Z191" s="339"/>
      <c r="AA191" s="340"/>
      <c r="AB191" s="399" t="s">
        <v>501</v>
      </c>
      <c r="AC191" s="399"/>
      <c r="AD191" s="399"/>
      <c r="AE191" s="399"/>
      <c r="AF191" s="399"/>
      <c r="AG191" s="399"/>
      <c r="AH191" s="399"/>
      <c r="AI191" s="399"/>
      <c r="AJ191" s="69"/>
      <c r="AK191" s="69"/>
      <c r="AL191" s="69"/>
      <c r="AM191" s="344"/>
      <c r="AN191" s="107"/>
      <c r="AO191" s="107"/>
      <c r="AP191" s="107"/>
      <c r="AQ191" s="107"/>
      <c r="AR191" s="343"/>
      <c r="AS191" s="343"/>
      <c r="AT191" s="343"/>
      <c r="AU191" s="343"/>
      <c r="AV191" s="343"/>
      <c r="AW191" s="343"/>
      <c r="AX191" s="343"/>
      <c r="AY191" s="343"/>
      <c r="AZ191" s="242"/>
      <c r="BA191" s="341"/>
      <c r="BB191" s="341"/>
      <c r="BC191" s="341"/>
      <c r="BD191" s="341"/>
      <c r="BE191" s="342"/>
      <c r="BF191" s="343"/>
      <c r="BG191" s="343"/>
      <c r="BH191" s="343"/>
      <c r="BI191" s="343"/>
      <c r="BJ191" s="343"/>
      <c r="BK191" s="343"/>
      <c r="BL191" s="343"/>
      <c r="BM191" s="343"/>
      <c r="BN191" s="343"/>
      <c r="BO191" s="343"/>
      <c r="BP191" s="343"/>
      <c r="BQ191" s="343"/>
      <c r="BR191" s="343"/>
      <c r="BS191" s="343"/>
      <c r="BT191" s="343"/>
      <c r="BU191" s="343"/>
      <c r="BV191" s="343"/>
      <c r="BW191" s="343"/>
      <c r="BX191" s="343"/>
      <c r="BY191" s="343"/>
      <c r="BZ191" s="343"/>
      <c r="CA191" s="343"/>
      <c r="CB191" s="343"/>
      <c r="CC191" s="343"/>
      <c r="CD191" s="242">
        <f>CD188+CD187</f>
        <v>10000</v>
      </c>
      <c r="CE191" s="341"/>
      <c r="CF191" s="341"/>
      <c r="CG191" s="341"/>
      <c r="CH191" s="341"/>
      <c r="CI191" s="342"/>
      <c r="CJ191" s="242">
        <f>CJ188+CJ187</f>
        <v>10000</v>
      </c>
      <c r="CK191" s="341"/>
      <c r="CL191" s="341"/>
      <c r="CM191" s="341"/>
      <c r="CN191" s="341"/>
      <c r="CO191" s="342"/>
      <c r="CP191" s="242">
        <f>CP188+CP187</f>
        <v>10000</v>
      </c>
      <c r="CQ191" s="341"/>
      <c r="CR191" s="341"/>
      <c r="CS191" s="341"/>
      <c r="CT191" s="341"/>
      <c r="CU191" s="342"/>
    </row>
    <row r="192" spans="1:99" ht="15" customHeight="1" x14ac:dyDescent="0.2">
      <c r="A192" s="286"/>
      <c r="B192" s="287"/>
      <c r="C192" s="287"/>
      <c r="D192" s="287"/>
      <c r="E192" s="287"/>
      <c r="F192" s="287"/>
      <c r="G192" s="287"/>
      <c r="H192" s="287"/>
      <c r="I192" s="287"/>
      <c r="J192" s="287"/>
      <c r="K192" s="288"/>
      <c r="L192" s="289"/>
      <c r="M192" s="246"/>
      <c r="N192" s="246"/>
      <c r="O192" s="246"/>
      <c r="P192" s="246"/>
      <c r="Q192" s="246"/>
      <c r="R192" s="246"/>
      <c r="S192" s="220"/>
      <c r="T192" s="220"/>
      <c r="U192" s="220"/>
      <c r="V192" s="220"/>
      <c r="W192" s="220"/>
      <c r="X192" s="220"/>
      <c r="Y192" s="220"/>
      <c r="Z192" s="220"/>
      <c r="AA192" s="290"/>
      <c r="AB192" s="307">
        <v>547230401</v>
      </c>
      <c r="AC192" s="307"/>
      <c r="AD192" s="307"/>
      <c r="AE192" s="307"/>
      <c r="AF192" s="307"/>
      <c r="AG192" s="307"/>
      <c r="AH192" s="307"/>
      <c r="AI192" s="307"/>
      <c r="AJ192" s="97"/>
      <c r="AK192" s="97"/>
      <c r="AL192" s="97"/>
      <c r="AM192" s="77"/>
      <c r="AN192" s="42"/>
      <c r="AO192" s="42"/>
      <c r="AP192" s="42"/>
      <c r="AQ192" s="42"/>
      <c r="AR192" s="103"/>
      <c r="AS192" s="103"/>
      <c r="AT192" s="103"/>
      <c r="AU192" s="103"/>
      <c r="AV192" s="103"/>
      <c r="AW192" s="103"/>
      <c r="AX192" s="103"/>
      <c r="AY192" s="103"/>
      <c r="AZ192" s="183"/>
      <c r="BA192" s="184"/>
      <c r="BB192" s="184"/>
      <c r="BC192" s="184"/>
      <c r="BD192" s="184"/>
      <c r="BE192" s="190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83">
        <f>CD189</f>
        <v>0</v>
      </c>
      <c r="CE192" s="184"/>
      <c r="CF192" s="184"/>
      <c r="CG192" s="184"/>
      <c r="CH192" s="184"/>
      <c r="CI192" s="190"/>
      <c r="CJ192" s="183">
        <f>CJ189</f>
        <v>0</v>
      </c>
      <c r="CK192" s="184"/>
      <c r="CL192" s="184"/>
      <c r="CM192" s="184"/>
      <c r="CN192" s="184"/>
      <c r="CO192" s="190"/>
      <c r="CP192" s="183">
        <f>CP189</f>
        <v>0</v>
      </c>
      <c r="CQ192" s="184"/>
      <c r="CR192" s="184"/>
      <c r="CS192" s="184"/>
      <c r="CT192" s="184"/>
      <c r="CU192" s="190"/>
    </row>
    <row r="193" spans="1:99" ht="15" customHeight="1" thickBot="1" x14ac:dyDescent="0.25">
      <c r="A193" s="286"/>
      <c r="B193" s="287"/>
      <c r="C193" s="287"/>
      <c r="D193" s="287"/>
      <c r="E193" s="287"/>
      <c r="F193" s="287"/>
      <c r="G193" s="287"/>
      <c r="H193" s="287"/>
      <c r="I193" s="287"/>
      <c r="J193" s="287"/>
      <c r="K193" s="288"/>
      <c r="L193" s="289"/>
      <c r="M193" s="246"/>
      <c r="N193" s="246"/>
      <c r="O193" s="246"/>
      <c r="P193" s="246"/>
      <c r="Q193" s="246"/>
      <c r="R193" s="246"/>
      <c r="S193" s="220"/>
      <c r="T193" s="220"/>
      <c r="U193" s="220"/>
      <c r="V193" s="220"/>
      <c r="W193" s="220"/>
      <c r="X193" s="220"/>
      <c r="Y193" s="220"/>
      <c r="Z193" s="220"/>
      <c r="AA193" s="290"/>
      <c r="AB193" s="307">
        <v>547230403</v>
      </c>
      <c r="AC193" s="307"/>
      <c r="AD193" s="307"/>
      <c r="AE193" s="307"/>
      <c r="AF193" s="307"/>
      <c r="AG193" s="307"/>
      <c r="AH193" s="307"/>
      <c r="AI193" s="307"/>
      <c r="AJ193" s="97"/>
      <c r="AK193" s="97"/>
      <c r="AL193" s="97"/>
      <c r="AM193" s="77"/>
      <c r="AN193" s="42"/>
      <c r="AO193" s="42"/>
      <c r="AP193" s="42"/>
      <c r="AQ193" s="42"/>
      <c r="AR193" s="103"/>
      <c r="AS193" s="103"/>
      <c r="AT193" s="103"/>
      <c r="AU193" s="103"/>
      <c r="AV193" s="103"/>
      <c r="AW193" s="103"/>
      <c r="AX193" s="103"/>
      <c r="AY193" s="103"/>
      <c r="AZ193" s="183"/>
      <c r="BA193" s="184"/>
      <c r="BB193" s="184"/>
      <c r="BC193" s="184"/>
      <c r="BD193" s="184"/>
      <c r="BE193" s="190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332">
        <f>CD190</f>
        <v>1809.16</v>
      </c>
      <c r="CE193" s="333"/>
      <c r="CF193" s="333"/>
      <c r="CG193" s="333"/>
      <c r="CH193" s="333"/>
      <c r="CI193" s="334"/>
      <c r="CJ193" s="332">
        <f t="shared" ref="CJ193" si="14">CJ190</f>
        <v>1809.16</v>
      </c>
      <c r="CK193" s="333"/>
      <c r="CL193" s="333"/>
      <c r="CM193" s="333"/>
      <c r="CN193" s="333"/>
      <c r="CO193" s="334"/>
      <c r="CP193" s="332">
        <f t="shared" ref="CP193" si="15">CP190</f>
        <v>1809.16</v>
      </c>
      <c r="CQ193" s="333"/>
      <c r="CR193" s="333"/>
      <c r="CS193" s="333"/>
      <c r="CT193" s="333"/>
      <c r="CU193" s="334"/>
    </row>
    <row r="194" spans="1:99" s="24" customFormat="1" ht="15" customHeight="1" thickBot="1" x14ac:dyDescent="0.25">
      <c r="A194" s="335"/>
      <c r="B194" s="336"/>
      <c r="C194" s="336"/>
      <c r="D194" s="336"/>
      <c r="E194" s="336"/>
      <c r="F194" s="336"/>
      <c r="G194" s="336"/>
      <c r="H194" s="336"/>
      <c r="I194" s="336"/>
      <c r="J194" s="336"/>
      <c r="K194" s="337"/>
      <c r="L194" s="303" t="s">
        <v>553</v>
      </c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5"/>
      <c r="AJ194" s="322"/>
      <c r="AK194" s="323"/>
      <c r="AL194" s="323"/>
      <c r="AM194" s="324"/>
      <c r="AN194" s="338"/>
      <c r="AO194" s="338"/>
      <c r="AP194" s="338"/>
      <c r="AQ194" s="338"/>
      <c r="AR194" s="328"/>
      <c r="AS194" s="328"/>
      <c r="AT194" s="328"/>
      <c r="AU194" s="328"/>
      <c r="AV194" s="328"/>
      <c r="AW194" s="328"/>
      <c r="AX194" s="328"/>
      <c r="AY194" s="328"/>
      <c r="AZ194" s="329"/>
      <c r="BA194" s="330"/>
      <c r="BB194" s="330"/>
      <c r="BC194" s="330"/>
      <c r="BD194" s="330"/>
      <c r="BE194" s="331"/>
      <c r="BF194" s="328"/>
      <c r="BG194" s="328"/>
      <c r="BH194" s="328"/>
      <c r="BI194" s="328"/>
      <c r="BJ194" s="328"/>
      <c r="BK194" s="328"/>
      <c r="BL194" s="328"/>
      <c r="BM194" s="328"/>
      <c r="BN194" s="328"/>
      <c r="BO194" s="328"/>
      <c r="BP194" s="328"/>
      <c r="BQ194" s="328"/>
      <c r="BR194" s="328"/>
      <c r="BS194" s="328"/>
      <c r="BT194" s="328"/>
      <c r="BU194" s="328"/>
      <c r="BV194" s="328"/>
      <c r="BW194" s="328"/>
      <c r="BX194" s="328"/>
      <c r="BY194" s="328"/>
      <c r="BZ194" s="328"/>
      <c r="CA194" s="328"/>
      <c r="CB194" s="328"/>
      <c r="CC194" s="312"/>
      <c r="CD194" s="300">
        <f>CD191+CD192+CD193</f>
        <v>11809.16</v>
      </c>
      <c r="CE194" s="301"/>
      <c r="CF194" s="301"/>
      <c r="CG194" s="301"/>
      <c r="CH194" s="301"/>
      <c r="CI194" s="302"/>
      <c r="CJ194" s="300">
        <f>CJ189+CJ190+CJ193</f>
        <v>3618.32</v>
      </c>
      <c r="CK194" s="301"/>
      <c r="CL194" s="301"/>
      <c r="CM194" s="301"/>
      <c r="CN194" s="301"/>
      <c r="CO194" s="302"/>
      <c r="CP194" s="300">
        <f>CP189+CP190+CP193</f>
        <v>3618.32</v>
      </c>
      <c r="CQ194" s="301"/>
      <c r="CR194" s="301"/>
      <c r="CS194" s="301"/>
      <c r="CT194" s="301"/>
      <c r="CU194" s="302"/>
    </row>
    <row r="195" spans="1:99" ht="15" customHeight="1" x14ac:dyDescent="0.2">
      <c r="A195" s="286" t="s">
        <v>612</v>
      </c>
      <c r="B195" s="287"/>
      <c r="C195" s="287"/>
      <c r="D195" s="287"/>
      <c r="E195" s="287"/>
      <c r="F195" s="287"/>
      <c r="G195" s="287"/>
      <c r="H195" s="287"/>
      <c r="I195" s="287"/>
      <c r="J195" s="287"/>
      <c r="K195" s="288"/>
      <c r="L195" s="289" t="s">
        <v>494</v>
      </c>
      <c r="M195" s="246"/>
      <c r="N195" s="246"/>
      <c r="O195" s="246"/>
      <c r="P195" s="246"/>
      <c r="Q195" s="246"/>
      <c r="R195" s="246"/>
      <c r="S195" s="220"/>
      <c r="T195" s="220"/>
      <c r="U195" s="220"/>
      <c r="V195" s="220"/>
      <c r="W195" s="220"/>
      <c r="X195" s="220"/>
      <c r="Y195" s="220"/>
      <c r="Z195" s="220"/>
      <c r="AA195" s="290"/>
      <c r="AB195" s="307">
        <v>547230506</v>
      </c>
      <c r="AC195" s="307"/>
      <c r="AD195" s="307"/>
      <c r="AE195" s="307"/>
      <c r="AF195" s="307"/>
      <c r="AG195" s="307"/>
      <c r="AH195" s="307"/>
      <c r="AI195" s="307"/>
      <c r="AJ195" s="97"/>
      <c r="AK195" s="97"/>
      <c r="AL195" s="97"/>
      <c r="AM195" s="77"/>
      <c r="AN195" s="42">
        <v>1</v>
      </c>
      <c r="AO195" s="42"/>
      <c r="AP195" s="42"/>
      <c r="AQ195" s="42"/>
      <c r="AR195" s="42">
        <v>1</v>
      </c>
      <c r="AS195" s="42"/>
      <c r="AT195" s="42"/>
      <c r="AU195" s="42"/>
      <c r="AV195" s="42">
        <v>1</v>
      </c>
      <c r="AW195" s="42"/>
      <c r="AX195" s="42"/>
      <c r="AY195" s="42"/>
      <c r="AZ195" s="183">
        <f>CD195/AN195</f>
        <v>0</v>
      </c>
      <c r="BA195" s="184"/>
      <c r="BB195" s="184"/>
      <c r="BC195" s="184"/>
      <c r="BD195" s="184"/>
      <c r="BE195" s="190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332">
        <v>0</v>
      </c>
      <c r="CE195" s="333"/>
      <c r="CF195" s="333"/>
      <c r="CG195" s="333"/>
      <c r="CH195" s="333"/>
      <c r="CI195" s="334"/>
      <c r="CJ195" s="332">
        <v>0</v>
      </c>
      <c r="CK195" s="333"/>
      <c r="CL195" s="333"/>
      <c r="CM195" s="333"/>
      <c r="CN195" s="333"/>
      <c r="CO195" s="334"/>
      <c r="CP195" s="332">
        <v>0</v>
      </c>
      <c r="CQ195" s="333"/>
      <c r="CR195" s="333"/>
      <c r="CS195" s="333"/>
      <c r="CT195" s="333"/>
      <c r="CU195" s="334"/>
    </row>
    <row r="196" spans="1:99" ht="15" customHeight="1" thickBot="1" x14ac:dyDescent="0.25">
      <c r="A196" s="286" t="s">
        <v>614</v>
      </c>
      <c r="B196" s="287"/>
      <c r="C196" s="287"/>
      <c r="D196" s="287"/>
      <c r="E196" s="287"/>
      <c r="F196" s="287"/>
      <c r="G196" s="287"/>
      <c r="H196" s="287"/>
      <c r="I196" s="287"/>
      <c r="J196" s="287"/>
      <c r="K196" s="288"/>
      <c r="L196" s="289" t="s">
        <v>494</v>
      </c>
      <c r="M196" s="246"/>
      <c r="N196" s="246"/>
      <c r="O196" s="246"/>
      <c r="P196" s="246"/>
      <c r="Q196" s="246"/>
      <c r="R196" s="246"/>
      <c r="S196" s="220"/>
      <c r="T196" s="220"/>
      <c r="U196" s="220"/>
      <c r="V196" s="220"/>
      <c r="W196" s="220"/>
      <c r="X196" s="220"/>
      <c r="Y196" s="220"/>
      <c r="Z196" s="220"/>
      <c r="AA196" s="290"/>
      <c r="AB196" s="307">
        <v>547230401</v>
      </c>
      <c r="AC196" s="307"/>
      <c r="AD196" s="307"/>
      <c r="AE196" s="307"/>
      <c r="AF196" s="307"/>
      <c r="AG196" s="307"/>
      <c r="AH196" s="307"/>
      <c r="AI196" s="307"/>
      <c r="AJ196" s="97"/>
      <c r="AK196" s="97"/>
      <c r="AL196" s="97"/>
      <c r="AM196" s="77"/>
      <c r="AN196" s="42">
        <v>1</v>
      </c>
      <c r="AO196" s="42"/>
      <c r="AP196" s="42"/>
      <c r="AQ196" s="42"/>
      <c r="AR196" s="42">
        <v>1</v>
      </c>
      <c r="AS196" s="42"/>
      <c r="AT196" s="42"/>
      <c r="AU196" s="42"/>
      <c r="AV196" s="42">
        <v>1</v>
      </c>
      <c r="AW196" s="42"/>
      <c r="AX196" s="42"/>
      <c r="AY196" s="42"/>
      <c r="AZ196" s="183">
        <f>CD196/AN196</f>
        <v>0</v>
      </c>
      <c r="BA196" s="184"/>
      <c r="BB196" s="184"/>
      <c r="BC196" s="184"/>
      <c r="BD196" s="184"/>
      <c r="BE196" s="190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332">
        <f>610-610</f>
        <v>0</v>
      </c>
      <c r="CE196" s="333"/>
      <c r="CF196" s="333"/>
      <c r="CG196" s="333"/>
      <c r="CH196" s="333"/>
      <c r="CI196" s="334"/>
      <c r="CJ196" s="332">
        <v>0</v>
      </c>
      <c r="CK196" s="333"/>
      <c r="CL196" s="333"/>
      <c r="CM196" s="333"/>
      <c r="CN196" s="333"/>
      <c r="CO196" s="334"/>
      <c r="CP196" s="332">
        <v>0</v>
      </c>
      <c r="CQ196" s="333"/>
      <c r="CR196" s="333"/>
      <c r="CS196" s="333"/>
      <c r="CT196" s="333"/>
      <c r="CU196" s="334"/>
    </row>
    <row r="197" spans="1:99" s="24" customFormat="1" ht="15" customHeight="1" thickBot="1" x14ac:dyDescent="0.25">
      <c r="A197" s="335"/>
      <c r="B197" s="336"/>
      <c r="C197" s="336"/>
      <c r="D197" s="336"/>
      <c r="E197" s="336"/>
      <c r="F197" s="336"/>
      <c r="G197" s="336"/>
      <c r="H197" s="336"/>
      <c r="I197" s="336"/>
      <c r="J197" s="336"/>
      <c r="K197" s="337"/>
      <c r="L197" s="303" t="s">
        <v>613</v>
      </c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5"/>
      <c r="AJ197" s="322"/>
      <c r="AK197" s="323"/>
      <c r="AL197" s="323"/>
      <c r="AM197" s="324"/>
      <c r="AN197" s="338"/>
      <c r="AO197" s="338"/>
      <c r="AP197" s="338"/>
      <c r="AQ197" s="338"/>
      <c r="AR197" s="328"/>
      <c r="AS197" s="328"/>
      <c r="AT197" s="328"/>
      <c r="AU197" s="328"/>
      <c r="AV197" s="328"/>
      <c r="AW197" s="328"/>
      <c r="AX197" s="328"/>
      <c r="AY197" s="328"/>
      <c r="AZ197" s="329"/>
      <c r="BA197" s="330"/>
      <c r="BB197" s="330"/>
      <c r="BC197" s="330"/>
      <c r="BD197" s="330"/>
      <c r="BE197" s="331"/>
      <c r="BF197" s="328"/>
      <c r="BG197" s="328"/>
      <c r="BH197" s="328"/>
      <c r="BI197" s="328"/>
      <c r="BJ197" s="328"/>
      <c r="BK197" s="328"/>
      <c r="BL197" s="328"/>
      <c r="BM197" s="328"/>
      <c r="BN197" s="328"/>
      <c r="BO197" s="328"/>
      <c r="BP197" s="328"/>
      <c r="BQ197" s="328"/>
      <c r="BR197" s="328"/>
      <c r="BS197" s="328"/>
      <c r="BT197" s="328"/>
      <c r="BU197" s="328"/>
      <c r="BV197" s="328"/>
      <c r="BW197" s="328"/>
      <c r="BX197" s="328"/>
      <c r="BY197" s="328"/>
      <c r="BZ197" s="328"/>
      <c r="CA197" s="328"/>
      <c r="CB197" s="328"/>
      <c r="CC197" s="312"/>
      <c r="CD197" s="300">
        <f>SUM(CD195:CI196)</f>
        <v>0</v>
      </c>
      <c r="CE197" s="301"/>
      <c r="CF197" s="301"/>
      <c r="CG197" s="301"/>
      <c r="CH197" s="301"/>
      <c r="CI197" s="302"/>
      <c r="CJ197" s="300">
        <f>SUM(CJ195:CO196)</f>
        <v>0</v>
      </c>
      <c r="CK197" s="301"/>
      <c r="CL197" s="301"/>
      <c r="CM197" s="301"/>
      <c r="CN197" s="301"/>
      <c r="CO197" s="302"/>
      <c r="CP197" s="300">
        <f>SUM(CP195:CU196)</f>
        <v>0</v>
      </c>
      <c r="CQ197" s="301"/>
      <c r="CR197" s="301"/>
      <c r="CS197" s="301"/>
      <c r="CT197" s="301"/>
      <c r="CU197" s="302"/>
    </row>
    <row r="198" spans="1:99" ht="15" customHeight="1" x14ac:dyDescent="0.2">
      <c r="A198" s="286" t="s">
        <v>554</v>
      </c>
      <c r="B198" s="287"/>
      <c r="C198" s="287"/>
      <c r="D198" s="287"/>
      <c r="E198" s="287"/>
      <c r="F198" s="287"/>
      <c r="G198" s="287"/>
      <c r="H198" s="287"/>
      <c r="I198" s="287"/>
      <c r="J198" s="287"/>
      <c r="K198" s="288"/>
      <c r="L198" s="289" t="s">
        <v>507</v>
      </c>
      <c r="M198" s="246"/>
      <c r="N198" s="246"/>
      <c r="O198" s="246"/>
      <c r="P198" s="246"/>
      <c r="Q198" s="246"/>
      <c r="R198" s="246"/>
      <c r="S198" s="339" t="s">
        <v>619</v>
      </c>
      <c r="T198" s="339"/>
      <c r="U198" s="339"/>
      <c r="V198" s="339"/>
      <c r="W198" s="339"/>
      <c r="X198" s="339"/>
      <c r="Y198" s="339"/>
      <c r="Z198" s="339"/>
      <c r="AA198" s="340"/>
      <c r="AB198" s="307" t="s">
        <v>501</v>
      </c>
      <c r="AC198" s="307"/>
      <c r="AD198" s="307"/>
      <c r="AE198" s="307"/>
      <c r="AF198" s="307"/>
      <c r="AG198" s="307"/>
      <c r="AH198" s="307"/>
      <c r="AI198" s="307"/>
      <c r="AJ198" s="97" t="s">
        <v>569</v>
      </c>
      <c r="AK198" s="97"/>
      <c r="AL198" s="97"/>
      <c r="AM198" s="77"/>
      <c r="AN198" s="103">
        <f>CD198/AZ198</f>
        <v>4081.6326530612246</v>
      </c>
      <c r="AO198" s="103"/>
      <c r="AP198" s="103"/>
      <c r="AQ198" s="103"/>
      <c r="AR198" s="103">
        <v>5614.2448979591836</v>
      </c>
      <c r="AS198" s="103"/>
      <c r="AT198" s="103"/>
      <c r="AU198" s="103"/>
      <c r="AV198" s="103">
        <v>5614.2448979591836</v>
      </c>
      <c r="AW198" s="103"/>
      <c r="AX198" s="103"/>
      <c r="AY198" s="103"/>
      <c r="AZ198" s="183">
        <v>49</v>
      </c>
      <c r="BA198" s="184"/>
      <c r="BB198" s="184"/>
      <c r="BC198" s="184"/>
      <c r="BD198" s="184"/>
      <c r="BE198" s="190"/>
      <c r="BF198" s="103">
        <v>49</v>
      </c>
      <c r="BG198" s="103"/>
      <c r="BH198" s="103"/>
      <c r="BI198" s="103"/>
      <c r="BJ198" s="103"/>
      <c r="BK198" s="103"/>
      <c r="BL198" s="103">
        <v>49</v>
      </c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242">
        <v>200000</v>
      </c>
      <c r="CE198" s="341"/>
      <c r="CF198" s="341"/>
      <c r="CG198" s="341"/>
      <c r="CH198" s="341"/>
      <c r="CI198" s="342"/>
      <c r="CJ198" s="242">
        <v>200000</v>
      </c>
      <c r="CK198" s="341"/>
      <c r="CL198" s="341"/>
      <c r="CM198" s="341"/>
      <c r="CN198" s="341"/>
      <c r="CO198" s="342"/>
      <c r="CP198" s="242">
        <v>200000</v>
      </c>
      <c r="CQ198" s="341"/>
      <c r="CR198" s="341"/>
      <c r="CS198" s="341"/>
      <c r="CT198" s="341"/>
      <c r="CU198" s="342"/>
    </row>
    <row r="199" spans="1:99" ht="15" customHeight="1" x14ac:dyDescent="0.2">
      <c r="A199" s="286" t="s">
        <v>611</v>
      </c>
      <c r="B199" s="287"/>
      <c r="C199" s="287"/>
      <c r="D199" s="287"/>
      <c r="E199" s="287"/>
      <c r="F199" s="287"/>
      <c r="G199" s="287"/>
      <c r="H199" s="287"/>
      <c r="I199" s="287"/>
      <c r="J199" s="287"/>
      <c r="K199" s="288"/>
      <c r="L199" s="289" t="s">
        <v>507</v>
      </c>
      <c r="M199" s="246"/>
      <c r="N199" s="246"/>
      <c r="O199" s="246"/>
      <c r="P199" s="246"/>
      <c r="Q199" s="246"/>
      <c r="R199" s="246"/>
      <c r="S199" s="220"/>
      <c r="T199" s="220"/>
      <c r="U199" s="220"/>
      <c r="V199" s="220"/>
      <c r="W199" s="220"/>
      <c r="X199" s="220"/>
      <c r="Y199" s="220"/>
      <c r="Z199" s="220"/>
      <c r="AA199" s="290"/>
      <c r="AB199" s="307" t="s">
        <v>501</v>
      </c>
      <c r="AC199" s="307"/>
      <c r="AD199" s="307"/>
      <c r="AE199" s="307"/>
      <c r="AF199" s="307"/>
      <c r="AG199" s="307"/>
      <c r="AH199" s="307"/>
      <c r="AI199" s="307"/>
      <c r="AJ199" s="97" t="s">
        <v>606</v>
      </c>
      <c r="AK199" s="97"/>
      <c r="AL199" s="97"/>
      <c r="AM199" s="77"/>
      <c r="AN199" s="42">
        <v>1</v>
      </c>
      <c r="AO199" s="42"/>
      <c r="AP199" s="42"/>
      <c r="AQ199" s="42"/>
      <c r="AR199" s="292">
        <v>1</v>
      </c>
      <c r="AS199" s="292"/>
      <c r="AT199" s="292"/>
      <c r="AU199" s="292"/>
      <c r="AV199" s="292">
        <v>1</v>
      </c>
      <c r="AW199" s="292"/>
      <c r="AX199" s="292"/>
      <c r="AY199" s="292"/>
      <c r="AZ199" s="183">
        <f t="shared" ref="AZ199:AZ205" si="16">CD199/AN199</f>
        <v>0</v>
      </c>
      <c r="BA199" s="184"/>
      <c r="BB199" s="184"/>
      <c r="BC199" s="184"/>
      <c r="BD199" s="184"/>
      <c r="BE199" s="190"/>
      <c r="BF199" s="103">
        <v>0</v>
      </c>
      <c r="BG199" s="103"/>
      <c r="BH199" s="103"/>
      <c r="BI199" s="103"/>
      <c r="BJ199" s="103"/>
      <c r="BK199" s="103"/>
      <c r="BL199" s="103">
        <v>0</v>
      </c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242"/>
      <c r="CE199" s="341"/>
      <c r="CF199" s="341"/>
      <c r="CG199" s="341"/>
      <c r="CH199" s="341"/>
      <c r="CI199" s="342"/>
      <c r="CJ199" s="242"/>
      <c r="CK199" s="341"/>
      <c r="CL199" s="341"/>
      <c r="CM199" s="341"/>
      <c r="CN199" s="341"/>
      <c r="CO199" s="342"/>
      <c r="CP199" s="242"/>
      <c r="CQ199" s="341"/>
      <c r="CR199" s="341"/>
      <c r="CS199" s="341"/>
      <c r="CT199" s="341"/>
      <c r="CU199" s="342"/>
    </row>
    <row r="200" spans="1:99" ht="15" customHeight="1" x14ac:dyDescent="0.2">
      <c r="A200" s="286" t="s">
        <v>554</v>
      </c>
      <c r="B200" s="287"/>
      <c r="C200" s="287"/>
      <c r="D200" s="287"/>
      <c r="E200" s="287"/>
      <c r="F200" s="287"/>
      <c r="G200" s="287"/>
      <c r="H200" s="287"/>
      <c r="I200" s="287"/>
      <c r="J200" s="287"/>
      <c r="K200" s="288"/>
      <c r="L200" s="289" t="s">
        <v>507</v>
      </c>
      <c r="M200" s="246"/>
      <c r="N200" s="246"/>
      <c r="O200" s="246"/>
      <c r="P200" s="246"/>
      <c r="Q200" s="246"/>
      <c r="R200" s="246"/>
      <c r="S200" s="220"/>
      <c r="T200" s="220"/>
      <c r="U200" s="220"/>
      <c r="V200" s="220"/>
      <c r="W200" s="220"/>
      <c r="X200" s="220"/>
      <c r="Y200" s="220"/>
      <c r="Z200" s="220"/>
      <c r="AA200" s="290"/>
      <c r="AB200" s="307">
        <v>547230401</v>
      </c>
      <c r="AC200" s="307"/>
      <c r="AD200" s="307"/>
      <c r="AE200" s="307"/>
      <c r="AF200" s="307"/>
      <c r="AG200" s="307"/>
      <c r="AH200" s="307"/>
      <c r="AI200" s="307"/>
      <c r="AJ200" s="160"/>
      <c r="AK200" s="160"/>
      <c r="AL200" s="160"/>
      <c r="AM200" s="161"/>
      <c r="AN200" s="103">
        <f>CD200/AZ200</f>
        <v>1836.7346938775511</v>
      </c>
      <c r="AO200" s="103"/>
      <c r="AP200" s="103"/>
      <c r="AQ200" s="103"/>
      <c r="AR200" s="103">
        <v>897.9591836734694</v>
      </c>
      <c r="AS200" s="103"/>
      <c r="AT200" s="103"/>
      <c r="AU200" s="103"/>
      <c r="AV200" s="103">
        <v>897.9591836734694</v>
      </c>
      <c r="AW200" s="103"/>
      <c r="AX200" s="103"/>
      <c r="AY200" s="103"/>
      <c r="AZ200" s="183">
        <v>49</v>
      </c>
      <c r="BA200" s="184"/>
      <c r="BB200" s="184"/>
      <c r="BC200" s="184"/>
      <c r="BD200" s="184"/>
      <c r="BE200" s="190"/>
      <c r="BF200" s="103">
        <v>49</v>
      </c>
      <c r="BG200" s="103"/>
      <c r="BH200" s="103"/>
      <c r="BI200" s="103"/>
      <c r="BJ200" s="103"/>
      <c r="BK200" s="103"/>
      <c r="BL200" s="103">
        <v>49</v>
      </c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83">
        <v>90000</v>
      </c>
      <c r="CE200" s="184"/>
      <c r="CF200" s="184"/>
      <c r="CG200" s="184"/>
      <c r="CH200" s="184"/>
      <c r="CI200" s="190"/>
      <c r="CJ200" s="183">
        <v>90000</v>
      </c>
      <c r="CK200" s="184"/>
      <c r="CL200" s="184"/>
      <c r="CM200" s="184"/>
      <c r="CN200" s="184"/>
      <c r="CO200" s="190"/>
      <c r="CP200" s="183">
        <v>90000</v>
      </c>
      <c r="CQ200" s="184"/>
      <c r="CR200" s="184"/>
      <c r="CS200" s="184"/>
      <c r="CT200" s="184"/>
      <c r="CU200" s="190"/>
    </row>
    <row r="201" spans="1:99" ht="15" customHeight="1" x14ac:dyDescent="0.2">
      <c r="A201" s="286" t="s">
        <v>554</v>
      </c>
      <c r="B201" s="287"/>
      <c r="C201" s="287"/>
      <c r="D201" s="287"/>
      <c r="E201" s="287"/>
      <c r="F201" s="287"/>
      <c r="G201" s="287"/>
      <c r="H201" s="287"/>
      <c r="I201" s="287"/>
      <c r="J201" s="287"/>
      <c r="K201" s="288"/>
      <c r="L201" s="289" t="s">
        <v>507</v>
      </c>
      <c r="M201" s="246"/>
      <c r="N201" s="246"/>
      <c r="O201" s="246"/>
      <c r="P201" s="246"/>
      <c r="Q201" s="246"/>
      <c r="R201" s="246"/>
      <c r="S201" s="220"/>
      <c r="T201" s="220"/>
      <c r="U201" s="220"/>
      <c r="V201" s="220"/>
      <c r="W201" s="220"/>
      <c r="X201" s="220"/>
      <c r="Y201" s="220"/>
      <c r="Z201" s="220"/>
      <c r="AA201" s="290"/>
      <c r="AB201" s="307">
        <v>547230402</v>
      </c>
      <c r="AC201" s="307"/>
      <c r="AD201" s="307"/>
      <c r="AE201" s="307"/>
      <c r="AF201" s="307"/>
      <c r="AG201" s="307"/>
      <c r="AH201" s="307"/>
      <c r="AI201" s="307"/>
      <c r="AJ201" s="160"/>
      <c r="AK201" s="160"/>
      <c r="AL201" s="160"/>
      <c r="AM201" s="161"/>
      <c r="AN201" s="103">
        <f t="shared" ref="AN201:AN202" si="17">CD201/AZ201</f>
        <v>0</v>
      </c>
      <c r="AO201" s="103"/>
      <c r="AP201" s="103"/>
      <c r="AQ201" s="103"/>
      <c r="AR201" s="103">
        <v>0</v>
      </c>
      <c r="AS201" s="103"/>
      <c r="AT201" s="103"/>
      <c r="AU201" s="103"/>
      <c r="AV201" s="103">
        <v>0</v>
      </c>
      <c r="AW201" s="103"/>
      <c r="AX201" s="103"/>
      <c r="AY201" s="103"/>
      <c r="AZ201" s="183">
        <v>49</v>
      </c>
      <c r="BA201" s="184"/>
      <c r="BB201" s="184"/>
      <c r="BC201" s="184"/>
      <c r="BD201" s="184"/>
      <c r="BE201" s="190"/>
      <c r="BF201" s="103">
        <v>49</v>
      </c>
      <c r="BG201" s="103"/>
      <c r="BH201" s="103"/>
      <c r="BI201" s="103"/>
      <c r="BJ201" s="103"/>
      <c r="BK201" s="103"/>
      <c r="BL201" s="103">
        <v>49</v>
      </c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83">
        <v>0</v>
      </c>
      <c r="CE201" s="184"/>
      <c r="CF201" s="184"/>
      <c r="CG201" s="184"/>
      <c r="CH201" s="184"/>
      <c r="CI201" s="190"/>
      <c r="CJ201" s="183">
        <v>0</v>
      </c>
      <c r="CK201" s="184"/>
      <c r="CL201" s="184"/>
      <c r="CM201" s="184"/>
      <c r="CN201" s="184"/>
      <c r="CO201" s="190"/>
      <c r="CP201" s="183">
        <v>0</v>
      </c>
      <c r="CQ201" s="184"/>
      <c r="CR201" s="184"/>
      <c r="CS201" s="184"/>
      <c r="CT201" s="184"/>
      <c r="CU201" s="190"/>
    </row>
    <row r="202" spans="1:99" ht="15" customHeight="1" x14ac:dyDescent="0.2">
      <c r="A202" s="286" t="s">
        <v>555</v>
      </c>
      <c r="B202" s="287"/>
      <c r="C202" s="287"/>
      <c r="D202" s="287"/>
      <c r="E202" s="287"/>
      <c r="F202" s="287"/>
      <c r="G202" s="287"/>
      <c r="H202" s="287"/>
      <c r="I202" s="287"/>
      <c r="J202" s="287"/>
      <c r="K202" s="288"/>
      <c r="L202" s="289" t="s">
        <v>507</v>
      </c>
      <c r="M202" s="246"/>
      <c r="N202" s="246"/>
      <c r="O202" s="246"/>
      <c r="P202" s="246"/>
      <c r="Q202" s="246"/>
      <c r="R202" s="246"/>
      <c r="S202" s="220"/>
      <c r="T202" s="220"/>
      <c r="U202" s="220"/>
      <c r="V202" s="220"/>
      <c r="W202" s="220"/>
      <c r="X202" s="220"/>
      <c r="Y202" s="220"/>
      <c r="Z202" s="220"/>
      <c r="AA202" s="290"/>
      <c r="AB202" s="307">
        <v>547230533</v>
      </c>
      <c r="AC202" s="307"/>
      <c r="AD202" s="307"/>
      <c r="AE202" s="307"/>
      <c r="AF202" s="307"/>
      <c r="AG202" s="307"/>
      <c r="AH202" s="307"/>
      <c r="AI202" s="307"/>
      <c r="AJ202" s="160"/>
      <c r="AK202" s="160"/>
      <c r="AL202" s="160"/>
      <c r="AM202" s="161"/>
      <c r="AN202" s="103">
        <f t="shared" si="17"/>
        <v>771.42857142857144</v>
      </c>
      <c r="AO202" s="103"/>
      <c r="AP202" s="103"/>
      <c r="AQ202" s="103"/>
      <c r="AR202" s="103">
        <v>771.42857142857144</v>
      </c>
      <c r="AS202" s="103"/>
      <c r="AT202" s="103"/>
      <c r="AU202" s="103"/>
      <c r="AV202" s="103">
        <v>771.42857142857144</v>
      </c>
      <c r="AW202" s="103"/>
      <c r="AX202" s="103"/>
      <c r="AY202" s="103"/>
      <c r="AZ202" s="183">
        <v>49</v>
      </c>
      <c r="BA202" s="184"/>
      <c r="BB202" s="184"/>
      <c r="BC202" s="184"/>
      <c r="BD202" s="184"/>
      <c r="BE202" s="190"/>
      <c r="BF202" s="103">
        <v>49</v>
      </c>
      <c r="BG202" s="103"/>
      <c r="BH202" s="103"/>
      <c r="BI202" s="103"/>
      <c r="BJ202" s="103"/>
      <c r="BK202" s="103"/>
      <c r="BL202" s="103">
        <v>49</v>
      </c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83">
        <v>37800</v>
      </c>
      <c r="CE202" s="184"/>
      <c r="CF202" s="184"/>
      <c r="CG202" s="184"/>
      <c r="CH202" s="184"/>
      <c r="CI202" s="190"/>
      <c r="CJ202" s="183">
        <v>37800</v>
      </c>
      <c r="CK202" s="184"/>
      <c r="CL202" s="184"/>
      <c r="CM202" s="184"/>
      <c r="CN202" s="184"/>
      <c r="CO202" s="190"/>
      <c r="CP202" s="183">
        <v>37800</v>
      </c>
      <c r="CQ202" s="184"/>
      <c r="CR202" s="184"/>
      <c r="CS202" s="184"/>
      <c r="CT202" s="184"/>
      <c r="CU202" s="190"/>
    </row>
    <row r="203" spans="1:99" ht="15" customHeight="1" x14ac:dyDescent="0.2">
      <c r="A203" s="286" t="s">
        <v>556</v>
      </c>
      <c r="B203" s="287"/>
      <c r="C203" s="287"/>
      <c r="D203" s="287"/>
      <c r="E203" s="287"/>
      <c r="F203" s="287"/>
      <c r="G203" s="287"/>
      <c r="H203" s="287"/>
      <c r="I203" s="287"/>
      <c r="J203" s="287"/>
      <c r="K203" s="288"/>
      <c r="L203" s="289" t="s">
        <v>557</v>
      </c>
      <c r="M203" s="246"/>
      <c r="N203" s="246"/>
      <c r="O203" s="246"/>
      <c r="P203" s="246"/>
      <c r="Q203" s="246"/>
      <c r="R203" s="246"/>
      <c r="S203" s="220"/>
      <c r="T203" s="220"/>
      <c r="U203" s="220"/>
      <c r="V203" s="220"/>
      <c r="W203" s="220"/>
      <c r="X203" s="220"/>
      <c r="Y203" s="220"/>
      <c r="Z203" s="220"/>
      <c r="AA203" s="290"/>
      <c r="AB203" s="307" t="s">
        <v>681</v>
      </c>
      <c r="AC203" s="307"/>
      <c r="AD203" s="307"/>
      <c r="AE203" s="307"/>
      <c r="AF203" s="307"/>
      <c r="AG203" s="307"/>
      <c r="AH203" s="307"/>
      <c r="AI203" s="307"/>
      <c r="AJ203" s="160"/>
      <c r="AK203" s="160"/>
      <c r="AL203" s="160"/>
      <c r="AM203" s="161"/>
      <c r="AN203" s="103">
        <f>CD203/AZ203</f>
        <v>2257.0408163265306</v>
      </c>
      <c r="AO203" s="103"/>
      <c r="AP203" s="103"/>
      <c r="AQ203" s="103"/>
      <c r="AR203" s="103">
        <v>2257.0408163265306</v>
      </c>
      <c r="AS203" s="103"/>
      <c r="AT203" s="103"/>
      <c r="AU203" s="103"/>
      <c r="AV203" s="103">
        <v>2257.0408163265306</v>
      </c>
      <c r="AW203" s="103"/>
      <c r="AX203" s="103"/>
      <c r="AY203" s="103"/>
      <c r="AZ203" s="183">
        <v>49</v>
      </c>
      <c r="BA203" s="184"/>
      <c r="BB203" s="184"/>
      <c r="BC203" s="184"/>
      <c r="BD203" s="184"/>
      <c r="BE203" s="190"/>
      <c r="BF203" s="103">
        <v>49</v>
      </c>
      <c r="BG203" s="103"/>
      <c r="BH203" s="103"/>
      <c r="BI203" s="103"/>
      <c r="BJ203" s="103"/>
      <c r="BK203" s="103"/>
      <c r="BL203" s="103">
        <v>49</v>
      </c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83">
        <v>110595</v>
      </c>
      <c r="CE203" s="184"/>
      <c r="CF203" s="184"/>
      <c r="CG203" s="184"/>
      <c r="CH203" s="184"/>
      <c r="CI203" s="190"/>
      <c r="CJ203" s="183">
        <v>110595</v>
      </c>
      <c r="CK203" s="184"/>
      <c r="CL203" s="184"/>
      <c r="CM203" s="184"/>
      <c r="CN203" s="184"/>
      <c r="CO203" s="190"/>
      <c r="CP203" s="183">
        <v>110595</v>
      </c>
      <c r="CQ203" s="184"/>
      <c r="CR203" s="184"/>
      <c r="CS203" s="184"/>
      <c r="CT203" s="184"/>
      <c r="CU203" s="190"/>
    </row>
    <row r="204" spans="1:99" ht="15" customHeight="1" x14ac:dyDescent="0.2">
      <c r="A204" s="286" t="s">
        <v>559</v>
      </c>
      <c r="B204" s="287"/>
      <c r="C204" s="287"/>
      <c r="D204" s="287"/>
      <c r="E204" s="287"/>
      <c r="F204" s="287"/>
      <c r="G204" s="287"/>
      <c r="H204" s="287"/>
      <c r="I204" s="287"/>
      <c r="J204" s="287"/>
      <c r="K204" s="288"/>
      <c r="L204" s="289" t="s">
        <v>557</v>
      </c>
      <c r="M204" s="246"/>
      <c r="N204" s="246"/>
      <c r="O204" s="246"/>
      <c r="P204" s="246"/>
      <c r="Q204" s="246"/>
      <c r="R204" s="246"/>
      <c r="S204" s="220"/>
      <c r="T204" s="220"/>
      <c r="U204" s="220"/>
      <c r="V204" s="220"/>
      <c r="W204" s="220"/>
      <c r="X204" s="220"/>
      <c r="Y204" s="220"/>
      <c r="Z204" s="220"/>
      <c r="AA204" s="290"/>
      <c r="AB204" s="307">
        <v>547230523</v>
      </c>
      <c r="AC204" s="307"/>
      <c r="AD204" s="307"/>
      <c r="AE204" s="307"/>
      <c r="AF204" s="307"/>
      <c r="AG204" s="307"/>
      <c r="AH204" s="307"/>
      <c r="AI204" s="307"/>
      <c r="AJ204" s="160"/>
      <c r="AK204" s="160"/>
      <c r="AL204" s="160"/>
      <c r="AM204" s="161"/>
      <c r="AN204" s="103">
        <f>CD204/AZ204</f>
        <v>0</v>
      </c>
      <c r="AO204" s="103"/>
      <c r="AP204" s="103"/>
      <c r="AQ204" s="103"/>
      <c r="AR204" s="103">
        <v>0</v>
      </c>
      <c r="AS204" s="103"/>
      <c r="AT204" s="103"/>
      <c r="AU204" s="103"/>
      <c r="AV204" s="103">
        <v>0</v>
      </c>
      <c r="AW204" s="103"/>
      <c r="AX204" s="103"/>
      <c r="AY204" s="103"/>
      <c r="AZ204" s="183">
        <v>49</v>
      </c>
      <c r="BA204" s="184"/>
      <c r="BB204" s="184"/>
      <c r="BC204" s="184"/>
      <c r="BD204" s="184"/>
      <c r="BE204" s="190"/>
      <c r="BF204" s="103">
        <v>49</v>
      </c>
      <c r="BG204" s="103"/>
      <c r="BH204" s="103"/>
      <c r="BI204" s="103"/>
      <c r="BJ204" s="103"/>
      <c r="BK204" s="103"/>
      <c r="BL204" s="103">
        <v>49</v>
      </c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83"/>
      <c r="CE204" s="184"/>
      <c r="CF204" s="184"/>
      <c r="CG204" s="184"/>
      <c r="CH204" s="184"/>
      <c r="CI204" s="190"/>
      <c r="CJ204" s="183"/>
      <c r="CK204" s="184"/>
      <c r="CL204" s="184"/>
      <c r="CM204" s="184"/>
      <c r="CN204" s="184"/>
      <c r="CO204" s="190"/>
      <c r="CP204" s="183"/>
      <c r="CQ204" s="184"/>
      <c r="CR204" s="184"/>
      <c r="CS204" s="184"/>
      <c r="CT204" s="184"/>
      <c r="CU204" s="190"/>
    </row>
    <row r="205" spans="1:99" ht="15" customHeight="1" x14ac:dyDescent="0.2">
      <c r="A205" s="286" t="s">
        <v>560</v>
      </c>
      <c r="B205" s="287"/>
      <c r="C205" s="287"/>
      <c r="D205" s="287"/>
      <c r="E205" s="287"/>
      <c r="F205" s="287"/>
      <c r="G205" s="287"/>
      <c r="H205" s="287"/>
      <c r="I205" s="287"/>
      <c r="J205" s="287"/>
      <c r="K205" s="288"/>
      <c r="L205" s="289" t="s">
        <v>558</v>
      </c>
      <c r="M205" s="246"/>
      <c r="N205" s="246"/>
      <c r="O205" s="246"/>
      <c r="P205" s="246"/>
      <c r="Q205" s="246"/>
      <c r="R205" s="246"/>
      <c r="S205" s="220"/>
      <c r="T205" s="220"/>
      <c r="U205" s="220"/>
      <c r="V205" s="220"/>
      <c r="W205" s="220"/>
      <c r="X205" s="220"/>
      <c r="Y205" s="220"/>
      <c r="Z205" s="220"/>
      <c r="AA205" s="290"/>
      <c r="AB205" s="307">
        <v>547230523</v>
      </c>
      <c r="AC205" s="307"/>
      <c r="AD205" s="307"/>
      <c r="AE205" s="307"/>
      <c r="AF205" s="307"/>
      <c r="AG205" s="307"/>
      <c r="AH205" s="307"/>
      <c r="AI205" s="307"/>
      <c r="AJ205" s="160"/>
      <c r="AK205" s="160"/>
      <c r="AL205" s="160"/>
      <c r="AM205" s="161"/>
      <c r="AN205" s="183"/>
      <c r="AO205" s="184"/>
      <c r="AP205" s="184"/>
      <c r="AQ205" s="190"/>
      <c r="AR205" s="103"/>
      <c r="AS205" s="103"/>
      <c r="AT205" s="103"/>
      <c r="AU205" s="103"/>
      <c r="AV205" s="103"/>
      <c r="AW205" s="103"/>
      <c r="AX205" s="103"/>
      <c r="AY205" s="103"/>
      <c r="AZ205" s="183" t="e">
        <f t="shared" si="16"/>
        <v>#DIV/0!</v>
      </c>
      <c r="BA205" s="184"/>
      <c r="BB205" s="184"/>
      <c r="BC205" s="184"/>
      <c r="BD205" s="184"/>
      <c r="BE205" s="190"/>
      <c r="BF205" s="103">
        <v>0</v>
      </c>
      <c r="BG205" s="103"/>
      <c r="BH205" s="103"/>
      <c r="BI205" s="103"/>
      <c r="BJ205" s="103"/>
      <c r="BK205" s="103"/>
      <c r="BL205" s="103">
        <v>0</v>
      </c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83"/>
      <c r="CE205" s="184"/>
      <c r="CF205" s="184"/>
      <c r="CG205" s="184"/>
      <c r="CH205" s="184"/>
      <c r="CI205" s="190"/>
      <c r="CJ205" s="183"/>
      <c r="CK205" s="184"/>
      <c r="CL205" s="184"/>
      <c r="CM205" s="184"/>
      <c r="CN205" s="184"/>
      <c r="CO205" s="190"/>
      <c r="CP205" s="183"/>
      <c r="CQ205" s="184"/>
      <c r="CR205" s="184"/>
      <c r="CS205" s="184"/>
      <c r="CT205" s="184"/>
      <c r="CU205" s="190"/>
    </row>
    <row r="206" spans="1:99" ht="15" customHeight="1" x14ac:dyDescent="0.2">
      <c r="A206" s="286" t="s">
        <v>561</v>
      </c>
      <c r="B206" s="287"/>
      <c r="C206" s="287"/>
      <c r="D206" s="287"/>
      <c r="E206" s="287"/>
      <c r="F206" s="287"/>
      <c r="G206" s="287"/>
      <c r="H206" s="287"/>
      <c r="I206" s="287"/>
      <c r="J206" s="287"/>
      <c r="K206" s="288"/>
      <c r="L206" s="289" t="s">
        <v>557</v>
      </c>
      <c r="M206" s="246"/>
      <c r="N206" s="246"/>
      <c r="O206" s="246"/>
      <c r="P206" s="246"/>
      <c r="Q206" s="246"/>
      <c r="R206" s="246"/>
      <c r="S206" s="220"/>
      <c r="T206" s="220"/>
      <c r="U206" s="220"/>
      <c r="V206" s="220"/>
      <c r="W206" s="220"/>
      <c r="X206" s="220"/>
      <c r="Y206" s="220"/>
      <c r="Z206" s="220"/>
      <c r="AA206" s="290"/>
      <c r="AB206" s="307">
        <v>547230519</v>
      </c>
      <c r="AC206" s="307"/>
      <c r="AD206" s="307"/>
      <c r="AE206" s="307"/>
      <c r="AF206" s="307"/>
      <c r="AG206" s="307"/>
      <c r="AH206" s="307"/>
      <c r="AI206" s="307"/>
      <c r="AJ206" s="160"/>
      <c r="AK206" s="160"/>
      <c r="AL206" s="160"/>
      <c r="AM206" s="161"/>
      <c r="AN206" s="183">
        <f>CD206/AZ206</f>
        <v>0</v>
      </c>
      <c r="AO206" s="184"/>
      <c r="AP206" s="184"/>
      <c r="AQ206" s="190"/>
      <c r="AR206" s="103"/>
      <c r="AS206" s="103"/>
      <c r="AT206" s="103"/>
      <c r="AU206" s="103"/>
      <c r="AV206" s="103"/>
      <c r="AW206" s="103"/>
      <c r="AX206" s="103"/>
      <c r="AY206" s="103"/>
      <c r="AZ206" s="183">
        <v>49</v>
      </c>
      <c r="BA206" s="184"/>
      <c r="BB206" s="184"/>
      <c r="BC206" s="184"/>
      <c r="BD206" s="184"/>
      <c r="BE206" s="190"/>
      <c r="BF206" s="103">
        <v>49</v>
      </c>
      <c r="BG206" s="103"/>
      <c r="BH206" s="103"/>
      <c r="BI206" s="103"/>
      <c r="BJ206" s="103"/>
      <c r="BK206" s="103"/>
      <c r="BL206" s="103">
        <v>49</v>
      </c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83"/>
      <c r="CE206" s="184"/>
      <c r="CF206" s="184"/>
      <c r="CG206" s="184"/>
      <c r="CH206" s="184"/>
      <c r="CI206" s="190"/>
      <c r="CJ206" s="183"/>
      <c r="CK206" s="184"/>
      <c r="CL206" s="184"/>
      <c r="CM206" s="184"/>
      <c r="CN206" s="184"/>
      <c r="CO206" s="190"/>
      <c r="CP206" s="183"/>
      <c r="CQ206" s="184"/>
      <c r="CR206" s="184"/>
      <c r="CS206" s="184"/>
      <c r="CT206" s="184"/>
      <c r="CU206" s="190"/>
    </row>
    <row r="207" spans="1:99" ht="15" customHeight="1" thickBot="1" x14ac:dyDescent="0.25">
      <c r="A207" s="286" t="s">
        <v>611</v>
      </c>
      <c r="B207" s="287"/>
      <c r="C207" s="287"/>
      <c r="D207" s="287"/>
      <c r="E207" s="287"/>
      <c r="F207" s="287"/>
      <c r="G207" s="287"/>
      <c r="H207" s="287"/>
      <c r="I207" s="287"/>
      <c r="J207" s="287"/>
      <c r="K207" s="288"/>
      <c r="L207" s="479" t="s">
        <v>558</v>
      </c>
      <c r="M207" s="357"/>
      <c r="N207" s="357"/>
      <c r="O207" s="357"/>
      <c r="P207" s="357"/>
      <c r="Q207" s="357"/>
      <c r="R207" s="358"/>
      <c r="S207" s="356"/>
      <c r="T207" s="357"/>
      <c r="U207" s="357"/>
      <c r="V207" s="357"/>
      <c r="W207" s="357"/>
      <c r="X207" s="357"/>
      <c r="Y207" s="357"/>
      <c r="Z207" s="357"/>
      <c r="AA207" s="480"/>
      <c r="AB207" s="481">
        <v>547230506</v>
      </c>
      <c r="AC207" s="482"/>
      <c r="AD207" s="482"/>
      <c r="AE207" s="482"/>
      <c r="AF207" s="482"/>
      <c r="AG207" s="482"/>
      <c r="AH207" s="482"/>
      <c r="AI207" s="483"/>
      <c r="AJ207" s="367"/>
      <c r="AK207" s="160"/>
      <c r="AL207" s="160"/>
      <c r="AM207" s="161"/>
      <c r="AN207" s="183">
        <f>CD207/AZ207</f>
        <v>0</v>
      </c>
      <c r="AO207" s="184"/>
      <c r="AP207" s="184"/>
      <c r="AQ207" s="190"/>
      <c r="AR207" s="183"/>
      <c r="AS207" s="184"/>
      <c r="AT207" s="184"/>
      <c r="AU207" s="190"/>
      <c r="AV207" s="183"/>
      <c r="AW207" s="184"/>
      <c r="AX207" s="184"/>
      <c r="AY207" s="190"/>
      <c r="AZ207" s="183">
        <v>49</v>
      </c>
      <c r="BA207" s="184"/>
      <c r="BB207" s="184"/>
      <c r="BC207" s="184"/>
      <c r="BD207" s="184"/>
      <c r="BE207" s="190"/>
      <c r="BF207" s="183">
        <v>49</v>
      </c>
      <c r="BG207" s="184"/>
      <c r="BH207" s="184"/>
      <c r="BI207" s="184"/>
      <c r="BJ207" s="184"/>
      <c r="BK207" s="190"/>
      <c r="BL207" s="183">
        <v>49</v>
      </c>
      <c r="BM207" s="184"/>
      <c r="BN207" s="184"/>
      <c r="BO207" s="184"/>
      <c r="BP207" s="184"/>
      <c r="BQ207" s="190"/>
      <c r="BR207" s="183"/>
      <c r="BS207" s="184"/>
      <c r="BT207" s="184"/>
      <c r="BU207" s="190"/>
      <c r="BV207" s="183"/>
      <c r="BW207" s="184"/>
      <c r="BX207" s="184"/>
      <c r="BY207" s="190"/>
      <c r="BZ207" s="183"/>
      <c r="CA207" s="184"/>
      <c r="CB207" s="184"/>
      <c r="CC207" s="190"/>
      <c r="CD207" s="183"/>
      <c r="CE207" s="184"/>
      <c r="CF207" s="184"/>
      <c r="CG207" s="184"/>
      <c r="CH207" s="184"/>
      <c r="CI207" s="190"/>
      <c r="CJ207" s="183"/>
      <c r="CK207" s="184"/>
      <c r="CL207" s="184"/>
      <c r="CM207" s="184"/>
      <c r="CN207" s="184"/>
      <c r="CO207" s="190"/>
      <c r="CP207" s="183"/>
      <c r="CQ207" s="184"/>
      <c r="CR207" s="184"/>
      <c r="CS207" s="184"/>
      <c r="CT207" s="184"/>
      <c r="CU207" s="190"/>
    </row>
    <row r="208" spans="1:99" ht="15" customHeight="1" x14ac:dyDescent="0.2">
      <c r="A208" s="286"/>
      <c r="B208" s="287"/>
      <c r="C208" s="287"/>
      <c r="D208" s="287"/>
      <c r="E208" s="287"/>
      <c r="F208" s="287"/>
      <c r="G208" s="287"/>
      <c r="H208" s="287"/>
      <c r="I208" s="287"/>
      <c r="J208" s="287"/>
      <c r="K208" s="288"/>
      <c r="L208" s="289"/>
      <c r="M208" s="246"/>
      <c r="N208" s="246"/>
      <c r="O208" s="246"/>
      <c r="P208" s="246"/>
      <c r="Q208" s="246"/>
      <c r="R208" s="246"/>
      <c r="S208" s="220"/>
      <c r="T208" s="220"/>
      <c r="U208" s="220"/>
      <c r="V208" s="220"/>
      <c r="W208" s="220"/>
      <c r="X208" s="220"/>
      <c r="Y208" s="220"/>
      <c r="Z208" s="220"/>
      <c r="AA208" s="290"/>
      <c r="AB208" s="307" t="s">
        <v>501</v>
      </c>
      <c r="AC208" s="307"/>
      <c r="AD208" s="307"/>
      <c r="AE208" s="307"/>
      <c r="AF208" s="307"/>
      <c r="AG208" s="307"/>
      <c r="AH208" s="307"/>
      <c r="AI208" s="307"/>
      <c r="AJ208" s="160"/>
      <c r="AK208" s="160"/>
      <c r="AL208" s="160"/>
      <c r="AM208" s="161"/>
      <c r="AN208" s="42"/>
      <c r="AO208" s="42"/>
      <c r="AP208" s="42"/>
      <c r="AQ208" s="42"/>
      <c r="AR208" s="103"/>
      <c r="AS208" s="103"/>
      <c r="AT208" s="103"/>
      <c r="AU208" s="103"/>
      <c r="AV208" s="103"/>
      <c r="AW208" s="103"/>
      <c r="AX208" s="103"/>
      <c r="AY208" s="103"/>
      <c r="AZ208" s="183"/>
      <c r="BA208" s="184"/>
      <c r="BB208" s="184"/>
      <c r="BC208" s="184"/>
      <c r="BD208" s="184"/>
      <c r="BE208" s="190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368">
        <f>CD199+CD198</f>
        <v>200000</v>
      </c>
      <c r="CE208" s="369"/>
      <c r="CF208" s="369"/>
      <c r="CG208" s="369"/>
      <c r="CH208" s="369"/>
      <c r="CI208" s="370"/>
      <c r="CJ208" s="368">
        <f>CJ199+CJ198</f>
        <v>200000</v>
      </c>
      <c r="CK208" s="369"/>
      <c r="CL208" s="369"/>
      <c r="CM208" s="369"/>
      <c r="CN208" s="369"/>
      <c r="CO208" s="370"/>
      <c r="CP208" s="368">
        <f>CP199+CP198</f>
        <v>200000</v>
      </c>
      <c r="CQ208" s="369"/>
      <c r="CR208" s="369"/>
      <c r="CS208" s="369"/>
      <c r="CT208" s="369"/>
      <c r="CU208" s="370"/>
    </row>
    <row r="209" spans="1:99" ht="15" customHeight="1" x14ac:dyDescent="0.2">
      <c r="A209" s="286"/>
      <c r="B209" s="287"/>
      <c r="C209" s="287"/>
      <c r="D209" s="287"/>
      <c r="E209" s="287"/>
      <c r="F209" s="287"/>
      <c r="G209" s="287"/>
      <c r="H209" s="287"/>
      <c r="I209" s="287"/>
      <c r="J209" s="287"/>
      <c r="K209" s="288"/>
      <c r="L209" s="289"/>
      <c r="M209" s="246"/>
      <c r="N209" s="246"/>
      <c r="O209" s="246"/>
      <c r="P209" s="246"/>
      <c r="Q209" s="246"/>
      <c r="R209" s="246"/>
      <c r="S209" s="220"/>
      <c r="T209" s="220"/>
      <c r="U209" s="220"/>
      <c r="V209" s="220"/>
      <c r="W209" s="220"/>
      <c r="X209" s="220"/>
      <c r="Y209" s="220"/>
      <c r="Z209" s="220"/>
      <c r="AA209" s="290"/>
      <c r="AB209" s="307">
        <v>547230401</v>
      </c>
      <c r="AC209" s="307"/>
      <c r="AD209" s="307"/>
      <c r="AE209" s="307"/>
      <c r="AF209" s="307"/>
      <c r="AG209" s="307"/>
      <c r="AH209" s="307"/>
      <c r="AI209" s="307"/>
      <c r="AJ209" s="160"/>
      <c r="AK209" s="160"/>
      <c r="AL209" s="160"/>
      <c r="AM209" s="161"/>
      <c r="AN209" s="42"/>
      <c r="AO209" s="42"/>
      <c r="AP209" s="42"/>
      <c r="AQ209" s="42"/>
      <c r="AR209" s="103"/>
      <c r="AS209" s="103"/>
      <c r="AT209" s="103"/>
      <c r="AU209" s="103"/>
      <c r="AV209" s="103"/>
      <c r="AW209" s="103"/>
      <c r="AX209" s="103"/>
      <c r="AY209" s="103"/>
      <c r="AZ209" s="183"/>
      <c r="BA209" s="184"/>
      <c r="BB209" s="184"/>
      <c r="BC209" s="184"/>
      <c r="BD209" s="184"/>
      <c r="BE209" s="190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368">
        <f>CD200+CD203</f>
        <v>200595</v>
      </c>
      <c r="CE209" s="369"/>
      <c r="CF209" s="369"/>
      <c r="CG209" s="369"/>
      <c r="CH209" s="369"/>
      <c r="CI209" s="370"/>
      <c r="CJ209" s="368">
        <f t="shared" ref="CJ209" si="18">CJ200+CJ203</f>
        <v>200595</v>
      </c>
      <c r="CK209" s="369"/>
      <c r="CL209" s="369"/>
      <c r="CM209" s="369"/>
      <c r="CN209" s="369"/>
      <c r="CO209" s="370"/>
      <c r="CP209" s="368">
        <f t="shared" ref="CP209" si="19">CP200+CP203</f>
        <v>200595</v>
      </c>
      <c r="CQ209" s="369"/>
      <c r="CR209" s="369"/>
      <c r="CS209" s="369"/>
      <c r="CT209" s="369"/>
      <c r="CU209" s="370"/>
    </row>
    <row r="210" spans="1:99" ht="15" customHeight="1" x14ac:dyDescent="0.2">
      <c r="A210" s="286"/>
      <c r="B210" s="287"/>
      <c r="C210" s="287"/>
      <c r="D210" s="287"/>
      <c r="E210" s="287"/>
      <c r="F210" s="287"/>
      <c r="G210" s="287"/>
      <c r="H210" s="287"/>
      <c r="I210" s="287"/>
      <c r="J210" s="287"/>
      <c r="K210" s="288"/>
      <c r="L210" s="289"/>
      <c r="M210" s="246"/>
      <c r="N210" s="246"/>
      <c r="O210" s="246"/>
      <c r="P210" s="246"/>
      <c r="Q210" s="246"/>
      <c r="R210" s="246"/>
      <c r="S210" s="220"/>
      <c r="T210" s="220"/>
      <c r="U210" s="220"/>
      <c r="V210" s="220"/>
      <c r="W210" s="220"/>
      <c r="X210" s="220"/>
      <c r="Y210" s="220"/>
      <c r="Z210" s="220"/>
      <c r="AA210" s="290"/>
      <c r="AB210" s="307">
        <v>547230402</v>
      </c>
      <c r="AC210" s="307"/>
      <c r="AD210" s="307"/>
      <c r="AE210" s="307"/>
      <c r="AF210" s="307"/>
      <c r="AG210" s="307"/>
      <c r="AH210" s="307"/>
      <c r="AI210" s="307"/>
      <c r="AJ210" s="160"/>
      <c r="AK210" s="160"/>
      <c r="AL210" s="160"/>
      <c r="AM210" s="161"/>
      <c r="AN210" s="42"/>
      <c r="AO210" s="42"/>
      <c r="AP210" s="42"/>
      <c r="AQ210" s="42"/>
      <c r="AR210" s="103"/>
      <c r="AS210" s="103"/>
      <c r="AT210" s="103"/>
      <c r="AU210" s="103"/>
      <c r="AV210" s="103"/>
      <c r="AW210" s="103"/>
      <c r="AX210" s="103"/>
      <c r="AY210" s="103"/>
      <c r="AZ210" s="183"/>
      <c r="BA210" s="184"/>
      <c r="BB210" s="184"/>
      <c r="BC210" s="184"/>
      <c r="BD210" s="184"/>
      <c r="BE210" s="190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368">
        <f>CD201</f>
        <v>0</v>
      </c>
      <c r="CE210" s="369"/>
      <c r="CF210" s="369"/>
      <c r="CG210" s="369"/>
      <c r="CH210" s="369"/>
      <c r="CI210" s="370"/>
      <c r="CJ210" s="368">
        <f>CJ201</f>
        <v>0</v>
      </c>
      <c r="CK210" s="369"/>
      <c r="CL210" s="369"/>
      <c r="CM210" s="369"/>
      <c r="CN210" s="369"/>
      <c r="CO210" s="370"/>
      <c r="CP210" s="368">
        <f>CP201</f>
        <v>0</v>
      </c>
      <c r="CQ210" s="369"/>
      <c r="CR210" s="369"/>
      <c r="CS210" s="369"/>
      <c r="CT210" s="369"/>
      <c r="CU210" s="370"/>
    </row>
    <row r="211" spans="1:99" ht="15" customHeight="1" x14ac:dyDescent="0.2">
      <c r="A211" s="286"/>
      <c r="B211" s="287"/>
      <c r="C211" s="287"/>
      <c r="D211" s="287"/>
      <c r="E211" s="287"/>
      <c r="F211" s="287"/>
      <c r="G211" s="287"/>
      <c r="H211" s="287"/>
      <c r="I211" s="287"/>
      <c r="J211" s="287"/>
      <c r="K211" s="288"/>
      <c r="L211" s="289"/>
      <c r="M211" s="246"/>
      <c r="N211" s="246"/>
      <c r="O211" s="246"/>
      <c r="P211" s="246"/>
      <c r="Q211" s="246"/>
      <c r="R211" s="246"/>
      <c r="S211" s="220"/>
      <c r="T211" s="220"/>
      <c r="U211" s="220"/>
      <c r="V211" s="220"/>
      <c r="W211" s="220"/>
      <c r="X211" s="220"/>
      <c r="Y211" s="220"/>
      <c r="Z211" s="220"/>
      <c r="AA211" s="290"/>
      <c r="AB211" s="307">
        <v>547230533</v>
      </c>
      <c r="AC211" s="307"/>
      <c r="AD211" s="307"/>
      <c r="AE211" s="307"/>
      <c r="AF211" s="307"/>
      <c r="AG211" s="307"/>
      <c r="AH211" s="307"/>
      <c r="AI211" s="307"/>
      <c r="AJ211" s="160"/>
      <c r="AK211" s="160"/>
      <c r="AL211" s="160"/>
      <c r="AM211" s="161"/>
      <c r="AN211" s="42"/>
      <c r="AO211" s="42"/>
      <c r="AP211" s="42"/>
      <c r="AQ211" s="42"/>
      <c r="AR211" s="103"/>
      <c r="AS211" s="103"/>
      <c r="AT211" s="103"/>
      <c r="AU211" s="103"/>
      <c r="AV211" s="103"/>
      <c r="AW211" s="103"/>
      <c r="AX211" s="103"/>
      <c r="AY211" s="103"/>
      <c r="AZ211" s="183"/>
      <c r="BA211" s="184"/>
      <c r="BB211" s="184"/>
      <c r="BC211" s="184"/>
      <c r="BD211" s="184"/>
      <c r="BE211" s="190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368">
        <f>CD202</f>
        <v>37800</v>
      </c>
      <c r="CE211" s="369"/>
      <c r="CF211" s="369"/>
      <c r="CG211" s="369"/>
      <c r="CH211" s="369"/>
      <c r="CI211" s="370"/>
      <c r="CJ211" s="368">
        <f>CJ202</f>
        <v>37800</v>
      </c>
      <c r="CK211" s="369"/>
      <c r="CL211" s="369"/>
      <c r="CM211" s="369"/>
      <c r="CN211" s="369"/>
      <c r="CO211" s="370"/>
      <c r="CP211" s="368">
        <f>CP202</f>
        <v>37800</v>
      </c>
      <c r="CQ211" s="369"/>
      <c r="CR211" s="369"/>
      <c r="CS211" s="369"/>
      <c r="CT211" s="369"/>
      <c r="CU211" s="370"/>
    </row>
    <row r="212" spans="1:99" ht="15" customHeight="1" x14ac:dyDescent="0.2">
      <c r="A212" s="286"/>
      <c r="B212" s="287"/>
      <c r="C212" s="287"/>
      <c r="D212" s="287"/>
      <c r="E212" s="287"/>
      <c r="F212" s="287"/>
      <c r="G212" s="287"/>
      <c r="H212" s="287"/>
      <c r="I212" s="287"/>
      <c r="J212" s="287"/>
      <c r="K212" s="288"/>
      <c r="L212" s="360"/>
      <c r="M212" s="187"/>
      <c r="N212" s="187"/>
      <c r="O212" s="187"/>
      <c r="P212" s="187"/>
      <c r="Q212" s="187"/>
      <c r="R212" s="188"/>
      <c r="S212" s="230"/>
      <c r="T212" s="187"/>
      <c r="U212" s="187"/>
      <c r="V212" s="187"/>
      <c r="W212" s="187"/>
      <c r="X212" s="187"/>
      <c r="Y212" s="187"/>
      <c r="Z212" s="187"/>
      <c r="AA212" s="540"/>
      <c r="AB212" s="364">
        <v>547230523</v>
      </c>
      <c r="AC212" s="365"/>
      <c r="AD212" s="365"/>
      <c r="AE212" s="365"/>
      <c r="AF212" s="365"/>
      <c r="AG212" s="365"/>
      <c r="AH212" s="365"/>
      <c r="AI212" s="366"/>
      <c r="AJ212" s="367"/>
      <c r="AK212" s="160"/>
      <c r="AL212" s="160"/>
      <c r="AM212" s="161"/>
      <c r="AN212" s="208"/>
      <c r="AO212" s="299"/>
      <c r="AP212" s="299"/>
      <c r="AQ212" s="205"/>
      <c r="AR212" s="183"/>
      <c r="AS212" s="184"/>
      <c r="AT212" s="184"/>
      <c r="AU212" s="190"/>
      <c r="AV212" s="183"/>
      <c r="AW212" s="184"/>
      <c r="AX212" s="184"/>
      <c r="AY212" s="190"/>
      <c r="AZ212" s="183"/>
      <c r="BA212" s="184"/>
      <c r="BB212" s="184"/>
      <c r="BC212" s="184"/>
      <c r="BD212" s="184"/>
      <c r="BE212" s="190"/>
      <c r="BF212" s="183"/>
      <c r="BG212" s="184"/>
      <c r="BH212" s="184"/>
      <c r="BI212" s="184"/>
      <c r="BJ212" s="184"/>
      <c r="BK212" s="190"/>
      <c r="BL212" s="183"/>
      <c r="BM212" s="184"/>
      <c r="BN212" s="184"/>
      <c r="BO212" s="184"/>
      <c r="BP212" s="184"/>
      <c r="BQ212" s="190"/>
      <c r="BR212" s="183"/>
      <c r="BS212" s="184"/>
      <c r="BT212" s="184"/>
      <c r="BU212" s="190"/>
      <c r="BV212" s="183"/>
      <c r="BW212" s="184"/>
      <c r="BX212" s="184"/>
      <c r="BY212" s="190"/>
      <c r="BZ212" s="183"/>
      <c r="CA212" s="184"/>
      <c r="CB212" s="184"/>
      <c r="CC212" s="190"/>
      <c r="CD212" s="368">
        <f>CD204</f>
        <v>0</v>
      </c>
      <c r="CE212" s="369"/>
      <c r="CF212" s="369"/>
      <c r="CG212" s="369"/>
      <c r="CH212" s="369"/>
      <c r="CI212" s="370"/>
      <c r="CJ212" s="368">
        <f>CJ204</f>
        <v>0</v>
      </c>
      <c r="CK212" s="369"/>
      <c r="CL212" s="369"/>
      <c r="CM212" s="369"/>
      <c r="CN212" s="369"/>
      <c r="CO212" s="370"/>
      <c r="CP212" s="368">
        <f>CP204</f>
        <v>0</v>
      </c>
      <c r="CQ212" s="369"/>
      <c r="CR212" s="369"/>
      <c r="CS212" s="369"/>
      <c r="CT212" s="369"/>
      <c r="CU212" s="370"/>
    </row>
    <row r="213" spans="1:99" ht="15" customHeight="1" x14ac:dyDescent="0.2">
      <c r="A213" s="286"/>
      <c r="B213" s="287"/>
      <c r="C213" s="287"/>
      <c r="D213" s="287"/>
      <c r="E213" s="287"/>
      <c r="F213" s="287"/>
      <c r="G213" s="287"/>
      <c r="H213" s="287"/>
      <c r="I213" s="287"/>
      <c r="J213" s="287"/>
      <c r="K213" s="288"/>
      <c r="L213" s="360"/>
      <c r="M213" s="187"/>
      <c r="N213" s="187"/>
      <c r="O213" s="187"/>
      <c r="P213" s="187"/>
      <c r="Q213" s="187"/>
      <c r="R213" s="188"/>
      <c r="S213" s="230"/>
      <c r="T213" s="187"/>
      <c r="U213" s="187"/>
      <c r="V213" s="187"/>
      <c r="W213" s="187"/>
      <c r="X213" s="187"/>
      <c r="Y213" s="187"/>
      <c r="Z213" s="187"/>
      <c r="AA213" s="540"/>
      <c r="AB213" s="364">
        <v>547230519</v>
      </c>
      <c r="AC213" s="365"/>
      <c r="AD213" s="365"/>
      <c r="AE213" s="365"/>
      <c r="AF213" s="365"/>
      <c r="AG213" s="365"/>
      <c r="AH213" s="365"/>
      <c r="AI213" s="366"/>
      <c r="AJ213" s="367"/>
      <c r="AK213" s="160"/>
      <c r="AL213" s="160"/>
      <c r="AM213" s="161"/>
      <c r="AN213" s="208"/>
      <c r="AO213" s="299"/>
      <c r="AP213" s="299"/>
      <c r="AQ213" s="205"/>
      <c r="AR213" s="183"/>
      <c r="AS213" s="184"/>
      <c r="AT213" s="184"/>
      <c r="AU213" s="190"/>
      <c r="AV213" s="183"/>
      <c r="AW213" s="184"/>
      <c r="AX213" s="184"/>
      <c r="AY213" s="190"/>
      <c r="AZ213" s="183"/>
      <c r="BA213" s="184"/>
      <c r="BB213" s="184"/>
      <c r="BC213" s="184"/>
      <c r="BD213" s="184"/>
      <c r="BE213" s="190"/>
      <c r="BF213" s="183"/>
      <c r="BG213" s="184"/>
      <c r="BH213" s="184"/>
      <c r="BI213" s="184"/>
      <c r="BJ213" s="184"/>
      <c r="BK213" s="190"/>
      <c r="BL213" s="183"/>
      <c r="BM213" s="184"/>
      <c r="BN213" s="184"/>
      <c r="BO213" s="184"/>
      <c r="BP213" s="184"/>
      <c r="BQ213" s="190"/>
      <c r="BR213" s="183"/>
      <c r="BS213" s="184"/>
      <c r="BT213" s="184"/>
      <c r="BU213" s="190"/>
      <c r="BV213" s="183"/>
      <c r="BW213" s="184"/>
      <c r="BX213" s="184"/>
      <c r="BY213" s="190"/>
      <c r="BZ213" s="183"/>
      <c r="CA213" s="184"/>
      <c r="CB213" s="184"/>
      <c r="CC213" s="190"/>
      <c r="CD213" s="368">
        <f>CD206</f>
        <v>0</v>
      </c>
      <c r="CE213" s="369"/>
      <c r="CF213" s="369"/>
      <c r="CG213" s="369"/>
      <c r="CH213" s="369"/>
      <c r="CI213" s="370"/>
      <c r="CJ213" s="368">
        <f>CJ204+CJ205</f>
        <v>0</v>
      </c>
      <c r="CK213" s="369"/>
      <c r="CL213" s="369"/>
      <c r="CM213" s="369"/>
      <c r="CN213" s="369"/>
      <c r="CO213" s="370"/>
      <c r="CP213" s="368">
        <f>CP204+CP205</f>
        <v>0</v>
      </c>
      <c r="CQ213" s="369"/>
      <c r="CR213" s="369"/>
      <c r="CS213" s="369"/>
      <c r="CT213" s="369"/>
      <c r="CU213" s="370"/>
    </row>
    <row r="214" spans="1:99" ht="15" customHeight="1" thickBot="1" x14ac:dyDescent="0.25">
      <c r="A214" s="286"/>
      <c r="B214" s="287"/>
      <c r="C214" s="287"/>
      <c r="D214" s="287"/>
      <c r="E214" s="287"/>
      <c r="F214" s="287"/>
      <c r="G214" s="287"/>
      <c r="H214" s="287"/>
      <c r="I214" s="287"/>
      <c r="J214" s="287"/>
      <c r="K214" s="288"/>
      <c r="L214" s="479"/>
      <c r="M214" s="357"/>
      <c r="N214" s="357"/>
      <c r="O214" s="357"/>
      <c r="P214" s="357"/>
      <c r="Q214" s="357"/>
      <c r="R214" s="358"/>
      <c r="S214" s="356"/>
      <c r="T214" s="357"/>
      <c r="U214" s="357"/>
      <c r="V214" s="357"/>
      <c r="W214" s="357"/>
      <c r="X214" s="357"/>
      <c r="Y214" s="357"/>
      <c r="Z214" s="357"/>
      <c r="AA214" s="480"/>
      <c r="AB214" s="481">
        <v>547230506</v>
      </c>
      <c r="AC214" s="482"/>
      <c r="AD214" s="482"/>
      <c r="AE214" s="482"/>
      <c r="AF214" s="482"/>
      <c r="AG214" s="482"/>
      <c r="AH214" s="482"/>
      <c r="AI214" s="483"/>
      <c r="AJ214" s="367"/>
      <c r="AK214" s="160"/>
      <c r="AL214" s="160"/>
      <c r="AM214" s="161"/>
      <c r="AN214" s="208"/>
      <c r="AO214" s="299"/>
      <c r="AP214" s="299"/>
      <c r="AQ214" s="205"/>
      <c r="AR214" s="183"/>
      <c r="AS214" s="184"/>
      <c r="AT214" s="184"/>
      <c r="AU214" s="190"/>
      <c r="AV214" s="183"/>
      <c r="AW214" s="184"/>
      <c r="AX214" s="184"/>
      <c r="AY214" s="190"/>
      <c r="AZ214" s="183"/>
      <c r="BA214" s="184"/>
      <c r="BB214" s="184"/>
      <c r="BC214" s="184"/>
      <c r="BD214" s="184"/>
      <c r="BE214" s="190"/>
      <c r="BF214" s="183"/>
      <c r="BG214" s="184"/>
      <c r="BH214" s="184"/>
      <c r="BI214" s="184"/>
      <c r="BJ214" s="184"/>
      <c r="BK214" s="190"/>
      <c r="BL214" s="183"/>
      <c r="BM214" s="184"/>
      <c r="BN214" s="184"/>
      <c r="BO214" s="184"/>
      <c r="BP214" s="184"/>
      <c r="BQ214" s="190"/>
      <c r="BR214" s="183"/>
      <c r="BS214" s="184"/>
      <c r="BT214" s="184"/>
      <c r="BU214" s="190"/>
      <c r="BV214" s="183"/>
      <c r="BW214" s="184"/>
      <c r="BX214" s="184"/>
      <c r="BY214" s="190"/>
      <c r="BZ214" s="183"/>
      <c r="CA214" s="184"/>
      <c r="CB214" s="184"/>
      <c r="CC214" s="190"/>
      <c r="CD214" s="316">
        <f>CD207</f>
        <v>0</v>
      </c>
      <c r="CE214" s="317"/>
      <c r="CF214" s="317"/>
      <c r="CG214" s="317"/>
      <c r="CH214" s="317"/>
      <c r="CI214" s="318"/>
      <c r="CJ214" s="316">
        <f>CJ206+CJ207</f>
        <v>0</v>
      </c>
      <c r="CK214" s="317"/>
      <c r="CL214" s="317"/>
      <c r="CM214" s="317"/>
      <c r="CN214" s="317"/>
      <c r="CO214" s="318"/>
      <c r="CP214" s="316">
        <f>CP206+CP207</f>
        <v>0</v>
      </c>
      <c r="CQ214" s="317"/>
      <c r="CR214" s="317"/>
      <c r="CS214" s="317"/>
      <c r="CT214" s="317"/>
      <c r="CU214" s="318"/>
    </row>
    <row r="215" spans="1:99" s="24" customFormat="1" ht="15" customHeight="1" thickBot="1" x14ac:dyDescent="0.25">
      <c r="A215" s="335"/>
      <c r="B215" s="336"/>
      <c r="C215" s="336"/>
      <c r="D215" s="336"/>
      <c r="E215" s="336"/>
      <c r="F215" s="336"/>
      <c r="G215" s="336"/>
      <c r="H215" s="336"/>
      <c r="I215" s="336"/>
      <c r="J215" s="336"/>
      <c r="K215" s="337"/>
      <c r="L215" s="303" t="s">
        <v>562</v>
      </c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5"/>
      <c r="AJ215" s="322"/>
      <c r="AK215" s="323"/>
      <c r="AL215" s="323"/>
      <c r="AM215" s="324"/>
      <c r="AN215" s="545"/>
      <c r="AO215" s="546"/>
      <c r="AP215" s="546"/>
      <c r="AQ215" s="547"/>
      <c r="AR215" s="329"/>
      <c r="AS215" s="330"/>
      <c r="AT215" s="330"/>
      <c r="AU215" s="331"/>
      <c r="AV215" s="329"/>
      <c r="AW215" s="330"/>
      <c r="AX215" s="330"/>
      <c r="AY215" s="331"/>
      <c r="AZ215" s="329"/>
      <c r="BA215" s="330"/>
      <c r="BB215" s="330"/>
      <c r="BC215" s="330"/>
      <c r="BD215" s="330"/>
      <c r="BE215" s="331"/>
      <c r="BF215" s="329"/>
      <c r="BG215" s="330"/>
      <c r="BH215" s="330"/>
      <c r="BI215" s="330"/>
      <c r="BJ215" s="330"/>
      <c r="BK215" s="331"/>
      <c r="BL215" s="329"/>
      <c r="BM215" s="330"/>
      <c r="BN215" s="330"/>
      <c r="BO215" s="330"/>
      <c r="BP215" s="330"/>
      <c r="BQ215" s="331"/>
      <c r="BR215" s="329"/>
      <c r="BS215" s="330"/>
      <c r="BT215" s="330"/>
      <c r="BU215" s="331"/>
      <c r="BV215" s="329"/>
      <c r="BW215" s="330"/>
      <c r="BX215" s="330"/>
      <c r="BY215" s="331"/>
      <c r="BZ215" s="329"/>
      <c r="CA215" s="330"/>
      <c r="CB215" s="330"/>
      <c r="CC215" s="330"/>
      <c r="CD215" s="300">
        <f>SUM(CD208:CI214)</f>
        <v>438395</v>
      </c>
      <c r="CE215" s="301"/>
      <c r="CF215" s="301"/>
      <c r="CG215" s="301"/>
      <c r="CH215" s="301"/>
      <c r="CI215" s="302"/>
      <c r="CJ215" s="300">
        <f t="shared" ref="CJ215" si="20">SUM(CJ208:CO214)</f>
        <v>438395</v>
      </c>
      <c r="CK215" s="301"/>
      <c r="CL215" s="301"/>
      <c r="CM215" s="301"/>
      <c r="CN215" s="301"/>
      <c r="CO215" s="302"/>
      <c r="CP215" s="300">
        <f t="shared" ref="CP215" si="21">SUM(CP208:CU214)</f>
        <v>438395</v>
      </c>
      <c r="CQ215" s="301"/>
      <c r="CR215" s="301"/>
      <c r="CS215" s="301"/>
      <c r="CT215" s="301"/>
      <c r="CU215" s="302"/>
    </row>
    <row r="216" spans="1:99" ht="15" customHeight="1" x14ac:dyDescent="0.2">
      <c r="A216" s="286" t="s">
        <v>563</v>
      </c>
      <c r="B216" s="287"/>
      <c r="C216" s="287"/>
      <c r="D216" s="287"/>
      <c r="E216" s="287"/>
      <c r="F216" s="287"/>
      <c r="G216" s="287"/>
      <c r="H216" s="287"/>
      <c r="I216" s="287"/>
      <c r="J216" s="287"/>
      <c r="K216" s="288"/>
      <c r="L216" s="377" t="s">
        <v>544</v>
      </c>
      <c r="M216" s="378"/>
      <c r="N216" s="378"/>
      <c r="O216" s="378"/>
      <c r="P216" s="378"/>
      <c r="Q216" s="378"/>
      <c r="R216" s="379"/>
      <c r="S216" s="380" t="s">
        <v>618</v>
      </c>
      <c r="T216" s="381"/>
      <c r="U216" s="381"/>
      <c r="V216" s="381"/>
      <c r="W216" s="381"/>
      <c r="X216" s="381"/>
      <c r="Y216" s="381"/>
      <c r="Z216" s="381"/>
      <c r="AA216" s="382"/>
      <c r="AB216" s="383" t="s">
        <v>501</v>
      </c>
      <c r="AC216" s="384"/>
      <c r="AD216" s="384"/>
      <c r="AE216" s="384"/>
      <c r="AF216" s="384"/>
      <c r="AG216" s="384"/>
      <c r="AH216" s="384"/>
      <c r="AI216" s="385"/>
      <c r="AJ216" s="308" t="s">
        <v>569</v>
      </c>
      <c r="AK216" s="97"/>
      <c r="AL216" s="97"/>
      <c r="AM216" s="77"/>
      <c r="AN216" s="208">
        <v>156</v>
      </c>
      <c r="AO216" s="299"/>
      <c r="AP216" s="299"/>
      <c r="AQ216" s="205"/>
      <c r="AR216" s="371">
        <v>156</v>
      </c>
      <c r="AS216" s="372"/>
      <c r="AT216" s="372"/>
      <c r="AU216" s="373"/>
      <c r="AV216" s="371">
        <v>156</v>
      </c>
      <c r="AW216" s="372"/>
      <c r="AX216" s="372"/>
      <c r="AY216" s="373"/>
      <c r="AZ216" s="183">
        <f>CD216/AN216</f>
        <v>792.61538461538464</v>
      </c>
      <c r="BA216" s="184"/>
      <c r="BB216" s="184"/>
      <c r="BC216" s="184"/>
      <c r="BD216" s="184"/>
      <c r="BE216" s="190"/>
      <c r="BF216" s="183">
        <v>792.62</v>
      </c>
      <c r="BG216" s="184"/>
      <c r="BH216" s="184"/>
      <c r="BI216" s="184"/>
      <c r="BJ216" s="184"/>
      <c r="BK216" s="190"/>
      <c r="BL216" s="183">
        <v>792.62</v>
      </c>
      <c r="BM216" s="184"/>
      <c r="BN216" s="184"/>
      <c r="BO216" s="184"/>
      <c r="BP216" s="184"/>
      <c r="BQ216" s="190"/>
      <c r="BR216" s="183"/>
      <c r="BS216" s="184"/>
      <c r="BT216" s="184"/>
      <c r="BU216" s="190"/>
      <c r="BV216" s="183"/>
      <c r="BW216" s="184"/>
      <c r="BX216" s="184"/>
      <c r="BY216" s="190"/>
      <c r="BZ216" s="183"/>
      <c r="CA216" s="184"/>
      <c r="CB216" s="184"/>
      <c r="CC216" s="190"/>
      <c r="CD216" s="484">
        <v>123648</v>
      </c>
      <c r="CE216" s="485"/>
      <c r="CF216" s="485"/>
      <c r="CG216" s="485"/>
      <c r="CH216" s="485"/>
      <c r="CI216" s="486"/>
      <c r="CJ216" s="484">
        <v>123648</v>
      </c>
      <c r="CK216" s="485"/>
      <c r="CL216" s="485"/>
      <c r="CM216" s="485"/>
      <c r="CN216" s="485"/>
      <c r="CO216" s="486"/>
      <c r="CP216" s="484">
        <v>123648</v>
      </c>
      <c r="CQ216" s="485"/>
      <c r="CR216" s="485"/>
      <c r="CS216" s="485"/>
      <c r="CT216" s="485"/>
      <c r="CU216" s="486"/>
    </row>
    <row r="217" spans="1:99" ht="15" customHeight="1" x14ac:dyDescent="0.2">
      <c r="A217" s="286" t="s">
        <v>563</v>
      </c>
      <c r="B217" s="287"/>
      <c r="C217" s="287"/>
      <c r="D217" s="287"/>
      <c r="E217" s="287"/>
      <c r="F217" s="287"/>
      <c r="G217" s="287"/>
      <c r="H217" s="287"/>
      <c r="I217" s="287"/>
      <c r="J217" s="287"/>
      <c r="K217" s="288"/>
      <c r="L217" s="249" t="s">
        <v>544</v>
      </c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307" t="s">
        <v>681</v>
      </c>
      <c r="AC217" s="307"/>
      <c r="AD217" s="307"/>
      <c r="AE217" s="307"/>
      <c r="AF217" s="307"/>
      <c r="AG217" s="307"/>
      <c r="AH217" s="307"/>
      <c r="AI217" s="307"/>
      <c r="AJ217" s="308" t="s">
        <v>57</v>
      </c>
      <c r="AK217" s="97"/>
      <c r="AL217" s="97"/>
      <c r="AM217" s="77"/>
      <c r="AN217" s="208">
        <v>55</v>
      </c>
      <c r="AO217" s="299"/>
      <c r="AP217" s="299"/>
      <c r="AQ217" s="205"/>
      <c r="AR217" s="371">
        <v>55</v>
      </c>
      <c r="AS217" s="372"/>
      <c r="AT217" s="372"/>
      <c r="AU217" s="373"/>
      <c r="AV217" s="371">
        <v>55</v>
      </c>
      <c r="AW217" s="372"/>
      <c r="AX217" s="372"/>
      <c r="AY217" s="373"/>
      <c r="AZ217" s="183">
        <f>CD217/AN217</f>
        <v>0</v>
      </c>
      <c r="BA217" s="184"/>
      <c r="BB217" s="184"/>
      <c r="BC217" s="184"/>
      <c r="BD217" s="184"/>
      <c r="BE217" s="190"/>
      <c r="BF217" s="183">
        <v>727.27272727272725</v>
      </c>
      <c r="BG217" s="184"/>
      <c r="BH217" s="184"/>
      <c r="BI217" s="184"/>
      <c r="BJ217" s="184"/>
      <c r="BK217" s="190"/>
      <c r="BL217" s="183">
        <v>727.27272727272725</v>
      </c>
      <c r="BM217" s="184"/>
      <c r="BN217" s="184"/>
      <c r="BO217" s="184"/>
      <c r="BP217" s="184"/>
      <c r="BQ217" s="190"/>
      <c r="BR217" s="183"/>
      <c r="BS217" s="184"/>
      <c r="BT217" s="184"/>
      <c r="BU217" s="190"/>
      <c r="BV217" s="183"/>
      <c r="BW217" s="184"/>
      <c r="BX217" s="184"/>
      <c r="BY217" s="190"/>
      <c r="BZ217" s="183"/>
      <c r="CA217" s="184"/>
      <c r="CB217" s="184"/>
      <c r="CC217" s="184"/>
      <c r="CD217" s="250"/>
      <c r="CE217" s="250"/>
      <c r="CF217" s="250"/>
      <c r="CG217" s="250"/>
      <c r="CH217" s="250"/>
      <c r="CI217" s="250"/>
      <c r="CJ217" s="250"/>
      <c r="CK217" s="250"/>
      <c r="CL217" s="250"/>
      <c r="CM217" s="250"/>
      <c r="CN217" s="250"/>
      <c r="CO217" s="250"/>
      <c r="CP217" s="250"/>
      <c r="CQ217" s="250"/>
      <c r="CR217" s="250"/>
      <c r="CS217" s="250"/>
      <c r="CT217" s="250"/>
      <c r="CU217" s="250"/>
    </row>
    <row r="218" spans="1:99" ht="15" customHeight="1" thickBot="1" x14ac:dyDescent="0.25">
      <c r="A218" s="286" t="s">
        <v>563</v>
      </c>
      <c r="B218" s="287"/>
      <c r="C218" s="287"/>
      <c r="D218" s="287"/>
      <c r="E218" s="287"/>
      <c r="F218" s="287"/>
      <c r="G218" s="287"/>
      <c r="H218" s="287"/>
      <c r="I218" s="287"/>
      <c r="J218" s="287"/>
      <c r="K218" s="288"/>
      <c r="L218" s="374" t="s">
        <v>544</v>
      </c>
      <c r="M218" s="374"/>
      <c r="N218" s="374"/>
      <c r="O218" s="374"/>
      <c r="P218" s="374"/>
      <c r="Q218" s="374"/>
      <c r="R218" s="374"/>
      <c r="S218" s="374"/>
      <c r="T218" s="374"/>
      <c r="U218" s="374"/>
      <c r="V218" s="374"/>
      <c r="W218" s="374"/>
      <c r="X218" s="374"/>
      <c r="Y218" s="374"/>
      <c r="Z218" s="374"/>
      <c r="AA218" s="374"/>
      <c r="AB218" s="375">
        <v>547230401</v>
      </c>
      <c r="AC218" s="375"/>
      <c r="AD218" s="375"/>
      <c r="AE218" s="375"/>
      <c r="AF218" s="375"/>
      <c r="AG218" s="375"/>
      <c r="AH218" s="375"/>
      <c r="AI218" s="375"/>
      <c r="AJ218" s="367"/>
      <c r="AK218" s="160"/>
      <c r="AL218" s="160"/>
      <c r="AM218" s="161"/>
      <c r="AN218" s="208">
        <v>94</v>
      </c>
      <c r="AO218" s="299"/>
      <c r="AP218" s="299"/>
      <c r="AQ218" s="205"/>
      <c r="AR218" s="371">
        <v>94</v>
      </c>
      <c r="AS218" s="372"/>
      <c r="AT218" s="372"/>
      <c r="AU218" s="373"/>
      <c r="AV218" s="371">
        <v>94</v>
      </c>
      <c r="AW218" s="372"/>
      <c r="AX218" s="372"/>
      <c r="AY218" s="373"/>
      <c r="AZ218" s="183">
        <f>CD218/AN218</f>
        <v>1063.8297872340424</v>
      </c>
      <c r="BA218" s="184"/>
      <c r="BB218" s="184"/>
      <c r="BC218" s="184"/>
      <c r="BD218" s="184"/>
      <c r="BE218" s="190"/>
      <c r="BF218" s="183">
        <v>1063.8297872340424</v>
      </c>
      <c r="BG218" s="184"/>
      <c r="BH218" s="184"/>
      <c r="BI218" s="184"/>
      <c r="BJ218" s="184"/>
      <c r="BK218" s="190"/>
      <c r="BL218" s="183">
        <v>1063.8297872340424</v>
      </c>
      <c r="BM218" s="184"/>
      <c r="BN218" s="184"/>
      <c r="BO218" s="184"/>
      <c r="BP218" s="184"/>
      <c r="BQ218" s="190"/>
      <c r="BR218" s="183"/>
      <c r="BS218" s="184"/>
      <c r="BT218" s="184"/>
      <c r="BU218" s="190"/>
      <c r="BV218" s="183"/>
      <c r="BW218" s="184"/>
      <c r="BX218" s="184"/>
      <c r="BY218" s="190"/>
      <c r="BZ218" s="183"/>
      <c r="CA218" s="184"/>
      <c r="CB218" s="184"/>
      <c r="CC218" s="184"/>
      <c r="CD218" s="376">
        <v>100000</v>
      </c>
      <c r="CE218" s="376"/>
      <c r="CF218" s="376"/>
      <c r="CG218" s="376"/>
      <c r="CH218" s="376"/>
      <c r="CI218" s="376"/>
      <c r="CJ218" s="376">
        <v>100000</v>
      </c>
      <c r="CK218" s="376"/>
      <c r="CL218" s="376"/>
      <c r="CM218" s="376"/>
      <c r="CN218" s="376"/>
      <c r="CO218" s="376"/>
      <c r="CP218" s="376">
        <v>100000</v>
      </c>
      <c r="CQ218" s="376"/>
      <c r="CR218" s="376"/>
      <c r="CS218" s="376"/>
      <c r="CT218" s="376"/>
      <c r="CU218" s="376"/>
    </row>
    <row r="219" spans="1:99" ht="15" customHeight="1" x14ac:dyDescent="0.2">
      <c r="A219" s="286"/>
      <c r="B219" s="287"/>
      <c r="C219" s="287"/>
      <c r="D219" s="287"/>
      <c r="E219" s="287"/>
      <c r="F219" s="287"/>
      <c r="G219" s="287"/>
      <c r="H219" s="287"/>
      <c r="I219" s="287"/>
      <c r="J219" s="287"/>
      <c r="K219" s="288"/>
      <c r="L219" s="572"/>
      <c r="M219" s="573"/>
      <c r="N219" s="573"/>
      <c r="O219" s="573"/>
      <c r="P219" s="573"/>
      <c r="Q219" s="573"/>
      <c r="R219" s="351"/>
      <c r="S219" s="574" t="s">
        <v>618</v>
      </c>
      <c r="T219" s="575"/>
      <c r="U219" s="575"/>
      <c r="V219" s="575"/>
      <c r="W219" s="575"/>
      <c r="X219" s="575"/>
      <c r="Y219" s="575"/>
      <c r="Z219" s="575"/>
      <c r="AA219" s="576"/>
      <c r="AB219" s="548" t="s">
        <v>501</v>
      </c>
      <c r="AC219" s="549"/>
      <c r="AD219" s="549"/>
      <c r="AE219" s="549"/>
      <c r="AF219" s="549"/>
      <c r="AG219" s="549"/>
      <c r="AH219" s="549"/>
      <c r="AI219" s="550"/>
      <c r="AJ219" s="308" t="s">
        <v>569</v>
      </c>
      <c r="AK219" s="97"/>
      <c r="AL219" s="97"/>
      <c r="AM219" s="77"/>
      <c r="AN219" s="208"/>
      <c r="AO219" s="299"/>
      <c r="AP219" s="299"/>
      <c r="AQ219" s="205"/>
      <c r="AR219" s="183"/>
      <c r="AS219" s="184"/>
      <c r="AT219" s="184"/>
      <c r="AU219" s="190"/>
      <c r="AV219" s="183"/>
      <c r="AW219" s="184"/>
      <c r="AX219" s="184"/>
      <c r="AY219" s="190"/>
      <c r="AZ219" s="183"/>
      <c r="BA219" s="184"/>
      <c r="BB219" s="184"/>
      <c r="BC219" s="184"/>
      <c r="BD219" s="184"/>
      <c r="BE219" s="190"/>
      <c r="BF219" s="183"/>
      <c r="BG219" s="184"/>
      <c r="BH219" s="184"/>
      <c r="BI219" s="184"/>
      <c r="BJ219" s="184"/>
      <c r="BK219" s="190"/>
      <c r="BL219" s="183"/>
      <c r="BM219" s="184"/>
      <c r="BN219" s="184"/>
      <c r="BO219" s="184"/>
      <c r="BP219" s="184"/>
      <c r="BQ219" s="190"/>
      <c r="BR219" s="183"/>
      <c r="BS219" s="184"/>
      <c r="BT219" s="184"/>
      <c r="BU219" s="190"/>
      <c r="BV219" s="183"/>
      <c r="BW219" s="184"/>
      <c r="BX219" s="184"/>
      <c r="BY219" s="190"/>
      <c r="BZ219" s="183"/>
      <c r="CA219" s="184"/>
      <c r="CB219" s="184"/>
      <c r="CC219" s="184"/>
      <c r="CD219" s="624">
        <f>CD216</f>
        <v>123648</v>
      </c>
      <c r="CE219" s="624"/>
      <c r="CF219" s="624"/>
      <c r="CG219" s="624"/>
      <c r="CH219" s="624"/>
      <c r="CI219" s="624"/>
      <c r="CJ219" s="624">
        <f>CJ216</f>
        <v>123648</v>
      </c>
      <c r="CK219" s="624"/>
      <c r="CL219" s="624"/>
      <c r="CM219" s="624"/>
      <c r="CN219" s="624"/>
      <c r="CO219" s="624"/>
      <c r="CP219" s="624">
        <f>CP216</f>
        <v>123648</v>
      </c>
      <c r="CQ219" s="624"/>
      <c r="CR219" s="624"/>
      <c r="CS219" s="624"/>
      <c r="CT219" s="624"/>
      <c r="CU219" s="624"/>
    </row>
    <row r="220" spans="1:99" ht="15" customHeight="1" x14ac:dyDescent="0.2">
      <c r="A220" s="286"/>
      <c r="B220" s="287"/>
      <c r="C220" s="287"/>
      <c r="D220" s="287"/>
      <c r="E220" s="287"/>
      <c r="F220" s="287"/>
      <c r="G220" s="287"/>
      <c r="H220" s="287"/>
      <c r="I220" s="287"/>
      <c r="J220" s="287"/>
      <c r="K220" s="288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307" t="s">
        <v>681</v>
      </c>
      <c r="AC220" s="307"/>
      <c r="AD220" s="307"/>
      <c r="AE220" s="307"/>
      <c r="AF220" s="307"/>
      <c r="AG220" s="307"/>
      <c r="AH220" s="307"/>
      <c r="AI220" s="307"/>
      <c r="AJ220" s="308" t="s">
        <v>57</v>
      </c>
      <c r="AK220" s="97"/>
      <c r="AL220" s="97"/>
      <c r="AM220" s="77"/>
      <c r="AN220" s="208"/>
      <c r="AO220" s="299"/>
      <c r="AP220" s="299"/>
      <c r="AQ220" s="205"/>
      <c r="AR220" s="183"/>
      <c r="AS220" s="184"/>
      <c r="AT220" s="184"/>
      <c r="AU220" s="190"/>
      <c r="AV220" s="183"/>
      <c r="AW220" s="184"/>
      <c r="AX220" s="184"/>
      <c r="AY220" s="190"/>
      <c r="AZ220" s="183"/>
      <c r="BA220" s="184"/>
      <c r="BB220" s="184"/>
      <c r="BC220" s="184"/>
      <c r="BD220" s="184"/>
      <c r="BE220" s="190"/>
      <c r="BF220" s="183"/>
      <c r="BG220" s="184"/>
      <c r="BH220" s="184"/>
      <c r="BI220" s="184"/>
      <c r="BJ220" s="184"/>
      <c r="BK220" s="190"/>
      <c r="BL220" s="183"/>
      <c r="BM220" s="184"/>
      <c r="BN220" s="184"/>
      <c r="BO220" s="184"/>
      <c r="BP220" s="184"/>
      <c r="BQ220" s="190"/>
      <c r="BR220" s="183"/>
      <c r="BS220" s="184"/>
      <c r="BT220" s="184"/>
      <c r="BU220" s="190"/>
      <c r="BV220" s="183"/>
      <c r="BW220" s="184"/>
      <c r="BX220" s="184"/>
      <c r="BY220" s="190"/>
      <c r="BZ220" s="183"/>
      <c r="CA220" s="184"/>
      <c r="CB220" s="184"/>
      <c r="CC220" s="184"/>
      <c r="CD220" s="250">
        <f>CD217</f>
        <v>0</v>
      </c>
      <c r="CE220" s="250"/>
      <c r="CF220" s="250"/>
      <c r="CG220" s="250"/>
      <c r="CH220" s="250"/>
      <c r="CI220" s="250"/>
      <c r="CJ220" s="250">
        <f>CJ217</f>
        <v>0</v>
      </c>
      <c r="CK220" s="250"/>
      <c r="CL220" s="250"/>
      <c r="CM220" s="250"/>
      <c r="CN220" s="250"/>
      <c r="CO220" s="250"/>
      <c r="CP220" s="250">
        <f>CP217</f>
        <v>0</v>
      </c>
      <c r="CQ220" s="250"/>
      <c r="CR220" s="250"/>
      <c r="CS220" s="250"/>
      <c r="CT220" s="250"/>
      <c r="CU220" s="250"/>
    </row>
    <row r="221" spans="1:99" ht="15" customHeight="1" thickBot="1" x14ac:dyDescent="0.25">
      <c r="A221" s="286"/>
      <c r="B221" s="287"/>
      <c r="C221" s="287"/>
      <c r="D221" s="287"/>
      <c r="E221" s="287"/>
      <c r="F221" s="287"/>
      <c r="G221" s="287"/>
      <c r="H221" s="287"/>
      <c r="I221" s="287"/>
      <c r="J221" s="287"/>
      <c r="K221" s="288"/>
      <c r="L221" s="578"/>
      <c r="M221" s="430"/>
      <c r="N221" s="430"/>
      <c r="O221" s="430"/>
      <c r="P221" s="430"/>
      <c r="Q221" s="430"/>
      <c r="R221" s="431"/>
      <c r="S221" s="429"/>
      <c r="T221" s="430"/>
      <c r="U221" s="430"/>
      <c r="V221" s="430"/>
      <c r="W221" s="430"/>
      <c r="X221" s="430"/>
      <c r="Y221" s="430"/>
      <c r="Z221" s="430"/>
      <c r="AA221" s="579"/>
      <c r="AB221" s="580">
        <v>547230401</v>
      </c>
      <c r="AC221" s="581"/>
      <c r="AD221" s="581"/>
      <c r="AE221" s="581"/>
      <c r="AF221" s="581"/>
      <c r="AG221" s="581"/>
      <c r="AH221" s="581"/>
      <c r="AI221" s="582"/>
      <c r="AJ221" s="367"/>
      <c r="AK221" s="160"/>
      <c r="AL221" s="160"/>
      <c r="AM221" s="161"/>
      <c r="AN221" s="208"/>
      <c r="AO221" s="299"/>
      <c r="AP221" s="299"/>
      <c r="AQ221" s="205"/>
      <c r="AR221" s="183"/>
      <c r="AS221" s="184"/>
      <c r="AT221" s="184"/>
      <c r="AU221" s="190"/>
      <c r="AV221" s="183"/>
      <c r="AW221" s="184"/>
      <c r="AX221" s="184"/>
      <c r="AY221" s="190"/>
      <c r="AZ221" s="183"/>
      <c r="BA221" s="184"/>
      <c r="BB221" s="184"/>
      <c r="BC221" s="184"/>
      <c r="BD221" s="184"/>
      <c r="BE221" s="190"/>
      <c r="BF221" s="183"/>
      <c r="BG221" s="184"/>
      <c r="BH221" s="184"/>
      <c r="BI221" s="184"/>
      <c r="BJ221" s="184"/>
      <c r="BK221" s="190"/>
      <c r="BL221" s="183"/>
      <c r="BM221" s="184"/>
      <c r="BN221" s="184"/>
      <c r="BO221" s="184"/>
      <c r="BP221" s="184"/>
      <c r="BQ221" s="190"/>
      <c r="BR221" s="183"/>
      <c r="BS221" s="184"/>
      <c r="BT221" s="184"/>
      <c r="BU221" s="190"/>
      <c r="BV221" s="183"/>
      <c r="BW221" s="184"/>
      <c r="BX221" s="184"/>
      <c r="BY221" s="190"/>
      <c r="BZ221" s="183"/>
      <c r="CA221" s="184"/>
      <c r="CB221" s="184"/>
      <c r="CC221" s="190"/>
      <c r="CD221" s="618">
        <f>CD218</f>
        <v>100000</v>
      </c>
      <c r="CE221" s="619"/>
      <c r="CF221" s="619"/>
      <c r="CG221" s="619"/>
      <c r="CH221" s="619"/>
      <c r="CI221" s="620"/>
      <c r="CJ221" s="618">
        <f>CJ218</f>
        <v>100000</v>
      </c>
      <c r="CK221" s="619"/>
      <c r="CL221" s="619"/>
      <c r="CM221" s="619"/>
      <c r="CN221" s="619"/>
      <c r="CO221" s="620"/>
      <c r="CP221" s="618">
        <f>CP218</f>
        <v>100000</v>
      </c>
      <c r="CQ221" s="619"/>
      <c r="CR221" s="619"/>
      <c r="CS221" s="619"/>
      <c r="CT221" s="619"/>
      <c r="CU221" s="620"/>
    </row>
    <row r="222" spans="1:99" s="24" customFormat="1" ht="15" customHeight="1" thickBot="1" x14ac:dyDescent="0.25">
      <c r="A222" s="335"/>
      <c r="B222" s="336"/>
      <c r="C222" s="336"/>
      <c r="D222" s="336"/>
      <c r="E222" s="336"/>
      <c r="F222" s="336"/>
      <c r="G222" s="336"/>
      <c r="H222" s="336"/>
      <c r="I222" s="336"/>
      <c r="J222" s="336"/>
      <c r="K222" s="337"/>
      <c r="L222" s="303" t="s">
        <v>564</v>
      </c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5"/>
      <c r="AJ222" s="322"/>
      <c r="AK222" s="323"/>
      <c r="AL222" s="323"/>
      <c r="AM222" s="324"/>
      <c r="AN222" s="545"/>
      <c r="AO222" s="546"/>
      <c r="AP222" s="546"/>
      <c r="AQ222" s="547"/>
      <c r="AR222" s="329"/>
      <c r="AS222" s="330"/>
      <c r="AT222" s="330"/>
      <c r="AU222" s="331"/>
      <c r="AV222" s="329"/>
      <c r="AW222" s="330"/>
      <c r="AX222" s="330"/>
      <c r="AY222" s="331"/>
      <c r="AZ222" s="329"/>
      <c r="BA222" s="330"/>
      <c r="BB222" s="330"/>
      <c r="BC222" s="330"/>
      <c r="BD222" s="330"/>
      <c r="BE222" s="331"/>
      <c r="BF222" s="329"/>
      <c r="BG222" s="330"/>
      <c r="BH222" s="330"/>
      <c r="BI222" s="330"/>
      <c r="BJ222" s="330"/>
      <c r="BK222" s="331"/>
      <c r="BL222" s="329"/>
      <c r="BM222" s="330"/>
      <c r="BN222" s="330"/>
      <c r="BO222" s="330"/>
      <c r="BP222" s="330"/>
      <c r="BQ222" s="331"/>
      <c r="BR222" s="329"/>
      <c r="BS222" s="330"/>
      <c r="BT222" s="330"/>
      <c r="BU222" s="331"/>
      <c r="BV222" s="329"/>
      <c r="BW222" s="330"/>
      <c r="BX222" s="330"/>
      <c r="BY222" s="331"/>
      <c r="BZ222" s="329"/>
      <c r="CA222" s="330"/>
      <c r="CB222" s="330"/>
      <c r="CC222" s="577"/>
      <c r="CD222" s="300">
        <f>SUM(CD219:CI221)</f>
        <v>223648</v>
      </c>
      <c r="CE222" s="301"/>
      <c r="CF222" s="301"/>
      <c r="CG222" s="301"/>
      <c r="CH222" s="301"/>
      <c r="CI222" s="302"/>
      <c r="CJ222" s="300">
        <f>SUM(CJ219:CO221)</f>
        <v>223648</v>
      </c>
      <c r="CK222" s="301"/>
      <c r="CL222" s="301"/>
      <c r="CM222" s="301"/>
      <c r="CN222" s="301"/>
      <c r="CO222" s="302"/>
      <c r="CP222" s="300">
        <f>SUM(CP219:CU221)</f>
        <v>223648</v>
      </c>
      <c r="CQ222" s="301"/>
      <c r="CR222" s="301"/>
      <c r="CS222" s="301"/>
      <c r="CT222" s="301"/>
      <c r="CU222" s="302"/>
    </row>
    <row r="223" spans="1:99" ht="15" customHeight="1" x14ac:dyDescent="0.2">
      <c r="A223" s="286" t="s">
        <v>632</v>
      </c>
      <c r="B223" s="287"/>
      <c r="C223" s="287"/>
      <c r="D223" s="287"/>
      <c r="E223" s="287"/>
      <c r="F223" s="287"/>
      <c r="G223" s="287"/>
      <c r="H223" s="287"/>
      <c r="I223" s="287"/>
      <c r="J223" s="287"/>
      <c r="K223" s="288"/>
      <c r="L223" s="377" t="s">
        <v>544</v>
      </c>
      <c r="M223" s="378"/>
      <c r="N223" s="378"/>
      <c r="O223" s="378"/>
      <c r="P223" s="378"/>
      <c r="Q223" s="378"/>
      <c r="R223" s="379"/>
      <c r="S223" s="380" t="s">
        <v>617</v>
      </c>
      <c r="T223" s="381"/>
      <c r="U223" s="381"/>
      <c r="V223" s="381"/>
      <c r="W223" s="381"/>
      <c r="X223" s="381"/>
      <c r="Y223" s="381"/>
      <c r="Z223" s="381"/>
      <c r="AA223" s="382"/>
      <c r="AB223" s="383" t="s">
        <v>501</v>
      </c>
      <c r="AC223" s="384"/>
      <c r="AD223" s="384"/>
      <c r="AE223" s="384"/>
      <c r="AF223" s="384"/>
      <c r="AG223" s="384"/>
      <c r="AH223" s="384"/>
      <c r="AI223" s="385"/>
      <c r="AJ223" s="308" t="s">
        <v>57</v>
      </c>
      <c r="AK223" s="97"/>
      <c r="AL223" s="97"/>
      <c r="AM223" s="77"/>
      <c r="AN223" s="208">
        <v>1</v>
      </c>
      <c r="AO223" s="299"/>
      <c r="AP223" s="299"/>
      <c r="AQ223" s="205"/>
      <c r="AR223" s="371">
        <v>1</v>
      </c>
      <c r="AS223" s="372"/>
      <c r="AT223" s="372"/>
      <c r="AU223" s="373"/>
      <c r="AV223" s="371">
        <v>1</v>
      </c>
      <c r="AW223" s="372"/>
      <c r="AX223" s="372"/>
      <c r="AY223" s="373"/>
      <c r="AZ223" s="183">
        <f>CD223/AN223</f>
        <v>0</v>
      </c>
      <c r="BA223" s="184"/>
      <c r="BB223" s="184"/>
      <c r="BC223" s="184"/>
      <c r="BD223" s="184"/>
      <c r="BE223" s="190"/>
      <c r="BF223" s="183">
        <v>0</v>
      </c>
      <c r="BG223" s="184"/>
      <c r="BH223" s="184"/>
      <c r="BI223" s="184"/>
      <c r="BJ223" s="184"/>
      <c r="BK223" s="190"/>
      <c r="BL223" s="183">
        <v>0</v>
      </c>
      <c r="BM223" s="184"/>
      <c r="BN223" s="184"/>
      <c r="BO223" s="184"/>
      <c r="BP223" s="184"/>
      <c r="BQ223" s="190"/>
      <c r="BR223" s="183"/>
      <c r="BS223" s="184"/>
      <c r="BT223" s="184"/>
      <c r="BU223" s="190"/>
      <c r="BV223" s="183"/>
      <c r="BW223" s="184"/>
      <c r="BX223" s="184"/>
      <c r="BY223" s="190"/>
      <c r="BZ223" s="183"/>
      <c r="CA223" s="184"/>
      <c r="CB223" s="184"/>
      <c r="CC223" s="190"/>
      <c r="CD223" s="621"/>
      <c r="CE223" s="622"/>
      <c r="CF223" s="622"/>
      <c r="CG223" s="622"/>
      <c r="CH223" s="622"/>
      <c r="CI223" s="623"/>
      <c r="CJ223" s="621"/>
      <c r="CK223" s="622"/>
      <c r="CL223" s="622"/>
      <c r="CM223" s="622"/>
      <c r="CN223" s="622"/>
      <c r="CO223" s="623"/>
      <c r="CP223" s="621"/>
      <c r="CQ223" s="622"/>
      <c r="CR223" s="622"/>
      <c r="CS223" s="622"/>
      <c r="CT223" s="622"/>
      <c r="CU223" s="623"/>
    </row>
    <row r="224" spans="1:99" ht="15" customHeight="1" x14ac:dyDescent="0.2">
      <c r="A224" s="286" t="s">
        <v>632</v>
      </c>
      <c r="B224" s="287"/>
      <c r="C224" s="287"/>
      <c r="D224" s="287"/>
      <c r="E224" s="287"/>
      <c r="F224" s="287"/>
      <c r="G224" s="287"/>
      <c r="H224" s="287"/>
      <c r="I224" s="287"/>
      <c r="J224" s="287"/>
      <c r="K224" s="288"/>
      <c r="L224" s="249" t="s">
        <v>544</v>
      </c>
      <c r="M224" s="249"/>
      <c r="N224" s="249"/>
      <c r="O224" s="249"/>
      <c r="P224" s="249"/>
      <c r="Q224" s="249"/>
      <c r="R224" s="249"/>
      <c r="S224" s="306" t="s">
        <v>617</v>
      </c>
      <c r="T224" s="306"/>
      <c r="U224" s="306"/>
      <c r="V224" s="306"/>
      <c r="W224" s="306"/>
      <c r="X224" s="306"/>
      <c r="Y224" s="306"/>
      <c r="Z224" s="306"/>
      <c r="AA224" s="306"/>
      <c r="AB224" s="307" t="s">
        <v>501</v>
      </c>
      <c r="AC224" s="307"/>
      <c r="AD224" s="307"/>
      <c r="AE224" s="307"/>
      <c r="AF224" s="307"/>
      <c r="AG224" s="307"/>
      <c r="AH224" s="307"/>
      <c r="AI224" s="307"/>
      <c r="AJ224" s="308" t="s">
        <v>569</v>
      </c>
      <c r="AK224" s="97"/>
      <c r="AL224" s="97"/>
      <c r="AM224" s="77"/>
      <c r="AN224" s="208">
        <v>1</v>
      </c>
      <c r="AO224" s="299"/>
      <c r="AP224" s="299"/>
      <c r="AQ224" s="205"/>
      <c r="AR224" s="371">
        <v>1</v>
      </c>
      <c r="AS224" s="372"/>
      <c r="AT224" s="372"/>
      <c r="AU224" s="373"/>
      <c r="AV224" s="371">
        <v>1</v>
      </c>
      <c r="AW224" s="372"/>
      <c r="AX224" s="372"/>
      <c r="AY224" s="373"/>
      <c r="AZ224" s="183">
        <f>CD224/AN224</f>
        <v>0</v>
      </c>
      <c r="BA224" s="184"/>
      <c r="BB224" s="184"/>
      <c r="BC224" s="184"/>
      <c r="BD224" s="184"/>
      <c r="BE224" s="190"/>
      <c r="BF224" s="183">
        <v>0</v>
      </c>
      <c r="BG224" s="184"/>
      <c r="BH224" s="184"/>
      <c r="BI224" s="184"/>
      <c r="BJ224" s="184"/>
      <c r="BK224" s="190"/>
      <c r="BL224" s="183">
        <v>0</v>
      </c>
      <c r="BM224" s="184"/>
      <c r="BN224" s="184"/>
      <c r="BO224" s="184"/>
      <c r="BP224" s="184"/>
      <c r="BQ224" s="190"/>
      <c r="BR224" s="183"/>
      <c r="BS224" s="184"/>
      <c r="BT224" s="184"/>
      <c r="BU224" s="190"/>
      <c r="BV224" s="183"/>
      <c r="BW224" s="184"/>
      <c r="BX224" s="184"/>
      <c r="BY224" s="190"/>
      <c r="BZ224" s="183"/>
      <c r="CA224" s="184"/>
      <c r="CB224" s="184"/>
      <c r="CC224" s="184"/>
      <c r="CD224" s="583"/>
      <c r="CE224" s="583"/>
      <c r="CF224" s="583"/>
      <c r="CG224" s="583"/>
      <c r="CH224" s="583"/>
      <c r="CI224" s="583"/>
      <c r="CJ224" s="583"/>
      <c r="CK224" s="583"/>
      <c r="CL224" s="583"/>
      <c r="CM224" s="583"/>
      <c r="CN224" s="583"/>
      <c r="CO224" s="583"/>
      <c r="CP224" s="583"/>
      <c r="CQ224" s="583"/>
      <c r="CR224" s="583"/>
      <c r="CS224" s="583"/>
      <c r="CT224" s="583"/>
      <c r="CU224" s="583"/>
    </row>
    <row r="225" spans="1:99" ht="15" customHeight="1" x14ac:dyDescent="0.2">
      <c r="A225" s="286" t="s">
        <v>565</v>
      </c>
      <c r="B225" s="287"/>
      <c r="C225" s="287"/>
      <c r="D225" s="287"/>
      <c r="E225" s="287"/>
      <c r="F225" s="287"/>
      <c r="G225" s="287"/>
      <c r="H225" s="287"/>
      <c r="I225" s="287"/>
      <c r="J225" s="287"/>
      <c r="K225" s="288"/>
      <c r="L225" s="471" t="s">
        <v>544</v>
      </c>
      <c r="M225" s="71"/>
      <c r="N225" s="71"/>
      <c r="O225" s="71"/>
      <c r="P225" s="71"/>
      <c r="Q225" s="71"/>
      <c r="R225" s="289"/>
      <c r="S225" s="472"/>
      <c r="T225" s="71"/>
      <c r="U225" s="71"/>
      <c r="V225" s="71"/>
      <c r="W225" s="71"/>
      <c r="X225" s="71"/>
      <c r="Y225" s="71"/>
      <c r="Z225" s="71"/>
      <c r="AA225" s="473"/>
      <c r="AB225" s="474">
        <v>547230401</v>
      </c>
      <c r="AC225" s="475"/>
      <c r="AD225" s="475"/>
      <c r="AE225" s="475"/>
      <c r="AF225" s="475"/>
      <c r="AG225" s="475"/>
      <c r="AH225" s="475"/>
      <c r="AI225" s="476"/>
      <c r="AJ225" s="367"/>
      <c r="AK225" s="160"/>
      <c r="AL225" s="160"/>
      <c r="AM225" s="161"/>
      <c r="AN225" s="208">
        <v>1</v>
      </c>
      <c r="AO225" s="299"/>
      <c r="AP225" s="299"/>
      <c r="AQ225" s="205"/>
      <c r="AR225" s="371">
        <v>1</v>
      </c>
      <c r="AS225" s="372"/>
      <c r="AT225" s="372"/>
      <c r="AU225" s="373"/>
      <c r="AV225" s="371">
        <v>1</v>
      </c>
      <c r="AW225" s="372"/>
      <c r="AX225" s="372"/>
      <c r="AY225" s="373"/>
      <c r="AZ225" s="183">
        <f>CD225/AN225</f>
        <v>0</v>
      </c>
      <c r="BA225" s="184"/>
      <c r="BB225" s="184"/>
      <c r="BC225" s="184"/>
      <c r="BD225" s="184"/>
      <c r="BE225" s="190"/>
      <c r="BF225" s="183">
        <v>0</v>
      </c>
      <c r="BG225" s="184"/>
      <c r="BH225" s="184"/>
      <c r="BI225" s="184"/>
      <c r="BJ225" s="184"/>
      <c r="BK225" s="190"/>
      <c r="BL225" s="183">
        <v>0</v>
      </c>
      <c r="BM225" s="184"/>
      <c r="BN225" s="184"/>
      <c r="BO225" s="184"/>
      <c r="BP225" s="184"/>
      <c r="BQ225" s="190"/>
      <c r="BR225" s="183"/>
      <c r="BS225" s="184"/>
      <c r="BT225" s="184"/>
      <c r="BU225" s="190"/>
      <c r="BV225" s="183"/>
      <c r="BW225" s="184"/>
      <c r="BX225" s="184"/>
      <c r="BY225" s="190"/>
      <c r="BZ225" s="183"/>
      <c r="CA225" s="184"/>
      <c r="CB225" s="184"/>
      <c r="CC225" s="190"/>
      <c r="CD225" s="559"/>
      <c r="CE225" s="560"/>
      <c r="CF225" s="560"/>
      <c r="CG225" s="560"/>
      <c r="CH225" s="560"/>
      <c r="CI225" s="561"/>
      <c r="CJ225" s="559"/>
      <c r="CK225" s="560"/>
      <c r="CL225" s="560"/>
      <c r="CM225" s="560"/>
      <c r="CN225" s="560"/>
      <c r="CO225" s="561"/>
      <c r="CP225" s="559"/>
      <c r="CQ225" s="560"/>
      <c r="CR225" s="560"/>
      <c r="CS225" s="560"/>
      <c r="CT225" s="560"/>
      <c r="CU225" s="561"/>
    </row>
    <row r="226" spans="1:99" ht="15" customHeight="1" thickBot="1" x14ac:dyDescent="0.25">
      <c r="A226" s="286" t="s">
        <v>566</v>
      </c>
      <c r="B226" s="287"/>
      <c r="C226" s="287"/>
      <c r="D226" s="287"/>
      <c r="E226" s="287"/>
      <c r="F226" s="287"/>
      <c r="G226" s="287"/>
      <c r="H226" s="287"/>
      <c r="I226" s="287"/>
      <c r="J226" s="287"/>
      <c r="K226" s="288"/>
      <c r="L226" s="479" t="s">
        <v>544</v>
      </c>
      <c r="M226" s="357"/>
      <c r="N226" s="357"/>
      <c r="O226" s="357"/>
      <c r="P226" s="357"/>
      <c r="Q226" s="357"/>
      <c r="R226" s="358"/>
      <c r="S226" s="356"/>
      <c r="T226" s="357"/>
      <c r="U226" s="357"/>
      <c r="V226" s="357"/>
      <c r="W226" s="357"/>
      <c r="X226" s="357"/>
      <c r="Y226" s="357"/>
      <c r="Z226" s="357"/>
      <c r="AA226" s="480"/>
      <c r="AB226" s="481" t="s">
        <v>681</v>
      </c>
      <c r="AC226" s="482"/>
      <c r="AD226" s="482"/>
      <c r="AE226" s="482"/>
      <c r="AF226" s="482"/>
      <c r="AG226" s="482"/>
      <c r="AH226" s="482"/>
      <c r="AI226" s="483"/>
      <c r="AJ226" s="308" t="s">
        <v>57</v>
      </c>
      <c r="AK226" s="97"/>
      <c r="AL226" s="97"/>
      <c r="AM226" s="77"/>
      <c r="AN226" s="208">
        <v>40</v>
      </c>
      <c r="AO226" s="299"/>
      <c r="AP226" s="299"/>
      <c r="AQ226" s="205"/>
      <c r="AR226" s="371">
        <v>40</v>
      </c>
      <c r="AS226" s="372"/>
      <c r="AT226" s="372"/>
      <c r="AU226" s="373"/>
      <c r="AV226" s="371">
        <v>40</v>
      </c>
      <c r="AW226" s="372"/>
      <c r="AX226" s="372"/>
      <c r="AY226" s="373"/>
      <c r="AZ226" s="183">
        <f>CD226/AN226</f>
        <v>1193.5</v>
      </c>
      <c r="BA226" s="184"/>
      <c r="BB226" s="184"/>
      <c r="BC226" s="184"/>
      <c r="BD226" s="184"/>
      <c r="BE226" s="190"/>
      <c r="BF226" s="183">
        <v>1250</v>
      </c>
      <c r="BG226" s="184"/>
      <c r="BH226" s="184"/>
      <c r="BI226" s="184"/>
      <c r="BJ226" s="184"/>
      <c r="BK226" s="190"/>
      <c r="BL226" s="183">
        <v>1250</v>
      </c>
      <c r="BM226" s="184"/>
      <c r="BN226" s="184"/>
      <c r="BO226" s="184"/>
      <c r="BP226" s="184"/>
      <c r="BQ226" s="190"/>
      <c r="BR226" s="183"/>
      <c r="BS226" s="184"/>
      <c r="BT226" s="184"/>
      <c r="BU226" s="190"/>
      <c r="BV226" s="183"/>
      <c r="BW226" s="184"/>
      <c r="BX226" s="184"/>
      <c r="BY226" s="190"/>
      <c r="BZ226" s="183"/>
      <c r="CA226" s="184"/>
      <c r="CB226" s="184"/>
      <c r="CC226" s="190"/>
      <c r="CD226" s="332">
        <v>47740</v>
      </c>
      <c r="CE226" s="333"/>
      <c r="CF226" s="333"/>
      <c r="CG226" s="333"/>
      <c r="CH226" s="333"/>
      <c r="CI226" s="334"/>
      <c r="CJ226" s="332">
        <v>47740</v>
      </c>
      <c r="CK226" s="333"/>
      <c r="CL226" s="333"/>
      <c r="CM226" s="333"/>
      <c r="CN226" s="333"/>
      <c r="CO226" s="334"/>
      <c r="CP226" s="332">
        <v>47740</v>
      </c>
      <c r="CQ226" s="333"/>
      <c r="CR226" s="333"/>
      <c r="CS226" s="333"/>
      <c r="CT226" s="333"/>
      <c r="CU226" s="334"/>
    </row>
    <row r="227" spans="1:99" s="24" customFormat="1" ht="15" customHeight="1" thickBot="1" x14ac:dyDescent="0.25">
      <c r="A227" s="335"/>
      <c r="B227" s="336"/>
      <c r="C227" s="336"/>
      <c r="D227" s="336"/>
      <c r="E227" s="336"/>
      <c r="F227" s="336"/>
      <c r="G227" s="336"/>
      <c r="H227" s="336"/>
      <c r="I227" s="336"/>
      <c r="J227" s="336"/>
      <c r="K227" s="337"/>
      <c r="L227" s="303" t="s">
        <v>567</v>
      </c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304"/>
      <c r="AI227" s="305"/>
      <c r="AJ227" s="322"/>
      <c r="AK227" s="323"/>
      <c r="AL227" s="323"/>
      <c r="AM227" s="324"/>
      <c r="AN227" s="545"/>
      <c r="AO227" s="546"/>
      <c r="AP227" s="546"/>
      <c r="AQ227" s="547"/>
      <c r="AR227" s="329"/>
      <c r="AS227" s="330"/>
      <c r="AT227" s="330"/>
      <c r="AU227" s="331"/>
      <c r="AV227" s="329"/>
      <c r="AW227" s="330"/>
      <c r="AX227" s="330"/>
      <c r="AY227" s="331"/>
      <c r="AZ227" s="329"/>
      <c r="BA227" s="330"/>
      <c r="BB227" s="330"/>
      <c r="BC227" s="330"/>
      <c r="BD227" s="330"/>
      <c r="BE227" s="331"/>
      <c r="BF227" s="329"/>
      <c r="BG227" s="330"/>
      <c r="BH227" s="330"/>
      <c r="BI227" s="330"/>
      <c r="BJ227" s="330"/>
      <c r="BK227" s="331"/>
      <c r="BL227" s="329"/>
      <c r="BM227" s="330"/>
      <c r="BN227" s="330"/>
      <c r="BO227" s="330"/>
      <c r="BP227" s="330"/>
      <c r="BQ227" s="331"/>
      <c r="BR227" s="329"/>
      <c r="BS227" s="330"/>
      <c r="BT227" s="330"/>
      <c r="BU227" s="331"/>
      <c r="BV227" s="329"/>
      <c r="BW227" s="330"/>
      <c r="BX227" s="330"/>
      <c r="BY227" s="331"/>
      <c r="BZ227" s="329"/>
      <c r="CA227" s="330"/>
      <c r="CB227" s="330"/>
      <c r="CC227" s="330"/>
      <c r="CD227" s="300">
        <f>SUM(CD223:CI226)</f>
        <v>47740</v>
      </c>
      <c r="CE227" s="301"/>
      <c r="CF227" s="301"/>
      <c r="CG227" s="301"/>
      <c r="CH227" s="301"/>
      <c r="CI227" s="302"/>
      <c r="CJ227" s="300">
        <f>SUM(CJ224:CO226)</f>
        <v>47740</v>
      </c>
      <c r="CK227" s="301"/>
      <c r="CL227" s="301"/>
      <c r="CM227" s="301"/>
      <c r="CN227" s="301"/>
      <c r="CO227" s="302"/>
      <c r="CP227" s="300">
        <f>SUM(CP224:CU226)</f>
        <v>47740</v>
      </c>
      <c r="CQ227" s="301"/>
      <c r="CR227" s="301"/>
      <c r="CS227" s="301"/>
      <c r="CT227" s="301"/>
      <c r="CU227" s="302"/>
    </row>
    <row r="228" spans="1:99" ht="15" customHeight="1" x14ac:dyDescent="0.2">
      <c r="A228" s="286" t="s">
        <v>568</v>
      </c>
      <c r="B228" s="287"/>
      <c r="C228" s="287"/>
      <c r="D228" s="287"/>
      <c r="E228" s="287"/>
      <c r="F228" s="287"/>
      <c r="G228" s="287"/>
      <c r="H228" s="287"/>
      <c r="I228" s="287"/>
      <c r="J228" s="287"/>
      <c r="K228" s="288"/>
      <c r="L228" s="520" t="s">
        <v>507</v>
      </c>
      <c r="M228" s="521"/>
      <c r="N228" s="521"/>
      <c r="O228" s="521"/>
      <c r="P228" s="521"/>
      <c r="Q228" s="521"/>
      <c r="R228" s="522"/>
      <c r="S228" s="584" t="s">
        <v>618</v>
      </c>
      <c r="T228" s="585"/>
      <c r="U228" s="585"/>
      <c r="V228" s="585"/>
      <c r="W228" s="585"/>
      <c r="X228" s="585"/>
      <c r="Y228" s="585"/>
      <c r="Z228" s="585"/>
      <c r="AA228" s="586"/>
      <c r="AB228" s="587" t="s">
        <v>501</v>
      </c>
      <c r="AC228" s="588"/>
      <c r="AD228" s="588"/>
      <c r="AE228" s="588"/>
      <c r="AF228" s="588"/>
      <c r="AG228" s="588"/>
      <c r="AH228" s="588"/>
      <c r="AI228" s="589"/>
      <c r="AJ228" s="308" t="s">
        <v>57</v>
      </c>
      <c r="AK228" s="97"/>
      <c r="AL228" s="97"/>
      <c r="AM228" s="77"/>
      <c r="AN228" s="208">
        <v>8</v>
      </c>
      <c r="AO228" s="299"/>
      <c r="AP228" s="299"/>
      <c r="AQ228" s="205"/>
      <c r="AR228" s="371">
        <v>8</v>
      </c>
      <c r="AS228" s="372"/>
      <c r="AT228" s="372"/>
      <c r="AU228" s="373"/>
      <c r="AV228" s="371">
        <v>8</v>
      </c>
      <c r="AW228" s="372"/>
      <c r="AX228" s="372"/>
      <c r="AY228" s="373"/>
      <c r="AZ228" s="183">
        <f>CD228/AN228</f>
        <v>0</v>
      </c>
      <c r="BA228" s="184"/>
      <c r="BB228" s="184"/>
      <c r="BC228" s="184"/>
      <c r="BD228" s="184"/>
      <c r="BE228" s="190"/>
      <c r="BF228" s="183">
        <v>23750</v>
      </c>
      <c r="BG228" s="184"/>
      <c r="BH228" s="184"/>
      <c r="BI228" s="184"/>
      <c r="BJ228" s="184"/>
      <c r="BK228" s="190"/>
      <c r="BL228" s="183">
        <v>23750</v>
      </c>
      <c r="BM228" s="184"/>
      <c r="BN228" s="184"/>
      <c r="BO228" s="184"/>
      <c r="BP228" s="184"/>
      <c r="BQ228" s="190"/>
      <c r="BR228" s="183"/>
      <c r="BS228" s="184"/>
      <c r="BT228" s="184"/>
      <c r="BU228" s="190"/>
      <c r="BV228" s="183"/>
      <c r="BW228" s="184"/>
      <c r="BX228" s="184"/>
      <c r="BY228" s="190"/>
      <c r="BZ228" s="183"/>
      <c r="CA228" s="184"/>
      <c r="CB228" s="184"/>
      <c r="CC228" s="190"/>
      <c r="CD228" s="559"/>
      <c r="CE228" s="560"/>
      <c r="CF228" s="560"/>
      <c r="CG228" s="560"/>
      <c r="CH228" s="560"/>
      <c r="CI228" s="561"/>
      <c r="CJ228" s="559"/>
      <c r="CK228" s="560"/>
      <c r="CL228" s="560"/>
      <c r="CM228" s="560"/>
      <c r="CN228" s="560"/>
      <c r="CO228" s="561"/>
      <c r="CP228" s="559"/>
      <c r="CQ228" s="560"/>
      <c r="CR228" s="560"/>
      <c r="CS228" s="560"/>
      <c r="CT228" s="560"/>
      <c r="CU228" s="561"/>
    </row>
    <row r="229" spans="1:99" ht="15" customHeight="1" x14ac:dyDescent="0.2">
      <c r="A229" s="286" t="s">
        <v>568</v>
      </c>
      <c r="B229" s="287"/>
      <c r="C229" s="287"/>
      <c r="D229" s="287"/>
      <c r="E229" s="287"/>
      <c r="F229" s="287"/>
      <c r="G229" s="287"/>
      <c r="H229" s="287"/>
      <c r="I229" s="287"/>
      <c r="J229" s="287"/>
      <c r="K229" s="288"/>
      <c r="L229" s="289" t="s">
        <v>507</v>
      </c>
      <c r="M229" s="246"/>
      <c r="N229" s="246"/>
      <c r="O229" s="246"/>
      <c r="P229" s="246"/>
      <c r="Q229" s="246"/>
      <c r="R229" s="246"/>
      <c r="S229" s="339" t="s">
        <v>620</v>
      </c>
      <c r="T229" s="339"/>
      <c r="U229" s="339"/>
      <c r="V229" s="339"/>
      <c r="W229" s="339"/>
      <c r="X229" s="339"/>
      <c r="Y229" s="339"/>
      <c r="Z229" s="339"/>
      <c r="AA229" s="340"/>
      <c r="AB229" s="291" t="s">
        <v>501</v>
      </c>
      <c r="AC229" s="291"/>
      <c r="AD229" s="291"/>
      <c r="AE229" s="291"/>
      <c r="AF229" s="291"/>
      <c r="AG229" s="291"/>
      <c r="AH229" s="291"/>
      <c r="AI229" s="291"/>
      <c r="AJ229" s="97" t="s">
        <v>569</v>
      </c>
      <c r="AK229" s="97"/>
      <c r="AL229" s="97"/>
      <c r="AM229" s="77"/>
      <c r="AN229" s="42">
        <v>20</v>
      </c>
      <c r="AO229" s="42"/>
      <c r="AP229" s="42"/>
      <c r="AQ229" s="42"/>
      <c r="AR229" s="292">
        <v>20</v>
      </c>
      <c r="AS229" s="292"/>
      <c r="AT229" s="292"/>
      <c r="AU229" s="292"/>
      <c r="AV229" s="292">
        <v>20</v>
      </c>
      <c r="AW229" s="292"/>
      <c r="AX229" s="292"/>
      <c r="AY229" s="292"/>
      <c r="AZ229" s="183">
        <f>CD229/AN229</f>
        <v>20000</v>
      </c>
      <c r="BA229" s="184"/>
      <c r="BB229" s="184"/>
      <c r="BC229" s="184"/>
      <c r="BD229" s="184"/>
      <c r="BE229" s="190"/>
      <c r="BF229" s="103">
        <v>20000</v>
      </c>
      <c r="BG229" s="103"/>
      <c r="BH229" s="103"/>
      <c r="BI229" s="103"/>
      <c r="BJ229" s="103"/>
      <c r="BK229" s="103"/>
      <c r="BL229" s="103">
        <v>20000</v>
      </c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83">
        <v>400000</v>
      </c>
      <c r="CE229" s="184"/>
      <c r="CF229" s="184"/>
      <c r="CG229" s="184"/>
      <c r="CH229" s="184"/>
      <c r="CI229" s="190"/>
      <c r="CJ229" s="183">
        <v>400000</v>
      </c>
      <c r="CK229" s="184"/>
      <c r="CL229" s="184"/>
      <c r="CM229" s="184"/>
      <c r="CN229" s="184"/>
      <c r="CO229" s="190"/>
      <c r="CP229" s="183">
        <v>400000</v>
      </c>
      <c r="CQ229" s="184"/>
      <c r="CR229" s="184"/>
      <c r="CS229" s="184"/>
      <c r="CT229" s="184"/>
      <c r="CU229" s="190"/>
    </row>
    <row r="230" spans="1:99" ht="15" customHeight="1" x14ac:dyDescent="0.2">
      <c r="A230" s="286" t="s">
        <v>568</v>
      </c>
      <c r="B230" s="287"/>
      <c r="C230" s="287"/>
      <c r="D230" s="287"/>
      <c r="E230" s="287"/>
      <c r="F230" s="287"/>
      <c r="G230" s="287"/>
      <c r="H230" s="287"/>
      <c r="I230" s="287"/>
      <c r="J230" s="287"/>
      <c r="K230" s="288"/>
      <c r="L230" s="289" t="s">
        <v>507</v>
      </c>
      <c r="M230" s="246"/>
      <c r="N230" s="246"/>
      <c r="O230" s="246"/>
      <c r="P230" s="246"/>
      <c r="Q230" s="246"/>
      <c r="R230" s="246"/>
      <c r="S230" s="220"/>
      <c r="T230" s="220"/>
      <c r="U230" s="220"/>
      <c r="V230" s="220"/>
      <c r="W230" s="220"/>
      <c r="X230" s="220"/>
      <c r="Y230" s="220"/>
      <c r="Z230" s="220"/>
      <c r="AA230" s="290"/>
      <c r="AB230" s="291" t="s">
        <v>501</v>
      </c>
      <c r="AC230" s="291"/>
      <c r="AD230" s="291"/>
      <c r="AE230" s="291"/>
      <c r="AF230" s="291"/>
      <c r="AG230" s="291"/>
      <c r="AH230" s="291"/>
      <c r="AI230" s="291"/>
      <c r="AJ230" s="97" t="s">
        <v>606</v>
      </c>
      <c r="AK230" s="97"/>
      <c r="AL230" s="97"/>
      <c r="AM230" s="77"/>
      <c r="AN230" s="42">
        <v>1</v>
      </c>
      <c r="AO230" s="42"/>
      <c r="AP230" s="42"/>
      <c r="AQ230" s="42"/>
      <c r="AR230" s="292">
        <v>1</v>
      </c>
      <c r="AS230" s="292"/>
      <c r="AT230" s="292"/>
      <c r="AU230" s="292"/>
      <c r="AV230" s="292">
        <v>1</v>
      </c>
      <c r="AW230" s="292"/>
      <c r="AX230" s="292"/>
      <c r="AY230" s="292"/>
      <c r="AZ230" s="183">
        <f t="shared" ref="AZ230:AZ239" si="22">CD230/AN230</f>
        <v>0</v>
      </c>
      <c r="BA230" s="184"/>
      <c r="BB230" s="184"/>
      <c r="BC230" s="184"/>
      <c r="BD230" s="184"/>
      <c r="BE230" s="190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296"/>
      <c r="CE230" s="297"/>
      <c r="CF230" s="297"/>
      <c r="CG230" s="297"/>
      <c r="CH230" s="297"/>
      <c r="CI230" s="298"/>
      <c r="CJ230" s="296"/>
      <c r="CK230" s="297"/>
      <c r="CL230" s="297"/>
      <c r="CM230" s="297"/>
      <c r="CN230" s="297"/>
      <c r="CO230" s="298"/>
      <c r="CP230" s="296"/>
      <c r="CQ230" s="297"/>
      <c r="CR230" s="297"/>
      <c r="CS230" s="297"/>
      <c r="CT230" s="297"/>
      <c r="CU230" s="298"/>
    </row>
    <row r="231" spans="1:99" ht="15" customHeight="1" x14ac:dyDescent="0.2">
      <c r="A231" s="286" t="s">
        <v>568</v>
      </c>
      <c r="B231" s="287"/>
      <c r="C231" s="287"/>
      <c r="D231" s="287"/>
      <c r="E231" s="287"/>
      <c r="F231" s="287"/>
      <c r="G231" s="287"/>
      <c r="H231" s="287"/>
      <c r="I231" s="287"/>
      <c r="J231" s="287"/>
      <c r="K231" s="288"/>
      <c r="L231" s="289" t="s">
        <v>507</v>
      </c>
      <c r="M231" s="246"/>
      <c r="N231" s="246"/>
      <c r="O231" s="246"/>
      <c r="P231" s="246"/>
      <c r="Q231" s="246"/>
      <c r="R231" s="246"/>
      <c r="S231" s="220"/>
      <c r="T231" s="220"/>
      <c r="U231" s="220"/>
      <c r="V231" s="220"/>
      <c r="W231" s="220"/>
      <c r="X231" s="220"/>
      <c r="Y231" s="220"/>
      <c r="Z231" s="220"/>
      <c r="AA231" s="290"/>
      <c r="AB231" s="291">
        <v>547230401</v>
      </c>
      <c r="AC231" s="291"/>
      <c r="AD231" s="291"/>
      <c r="AE231" s="291"/>
      <c r="AF231" s="291"/>
      <c r="AG231" s="291"/>
      <c r="AH231" s="291"/>
      <c r="AI231" s="291"/>
      <c r="AJ231" s="160"/>
      <c r="AK231" s="160"/>
      <c r="AL231" s="160"/>
      <c r="AM231" s="161"/>
      <c r="AN231" s="42">
        <v>17</v>
      </c>
      <c r="AO231" s="42"/>
      <c r="AP231" s="42"/>
      <c r="AQ231" s="42"/>
      <c r="AR231" s="292">
        <v>17</v>
      </c>
      <c r="AS231" s="292"/>
      <c r="AT231" s="292"/>
      <c r="AU231" s="292"/>
      <c r="AV231" s="292">
        <v>17</v>
      </c>
      <c r="AW231" s="292"/>
      <c r="AX231" s="292"/>
      <c r="AY231" s="292"/>
      <c r="AZ231" s="183">
        <f t="shared" si="22"/>
        <v>13641.176470588236</v>
      </c>
      <c r="BA231" s="184"/>
      <c r="BB231" s="184"/>
      <c r="BC231" s="184"/>
      <c r="BD231" s="184"/>
      <c r="BE231" s="190"/>
      <c r="BF231" s="103">
        <v>13641.176470588236</v>
      </c>
      <c r="BG231" s="103"/>
      <c r="BH231" s="103"/>
      <c r="BI231" s="103"/>
      <c r="BJ231" s="103"/>
      <c r="BK231" s="103"/>
      <c r="BL231" s="103">
        <v>13641.176470588236</v>
      </c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83">
        <v>231900</v>
      </c>
      <c r="CE231" s="184"/>
      <c r="CF231" s="184"/>
      <c r="CG231" s="184"/>
      <c r="CH231" s="184"/>
      <c r="CI231" s="190"/>
      <c r="CJ231" s="183">
        <v>231900</v>
      </c>
      <c r="CK231" s="184"/>
      <c r="CL231" s="184"/>
      <c r="CM231" s="184"/>
      <c r="CN231" s="184"/>
      <c r="CO231" s="190"/>
      <c r="CP231" s="183">
        <v>231900</v>
      </c>
      <c r="CQ231" s="184"/>
      <c r="CR231" s="184"/>
      <c r="CS231" s="184"/>
      <c r="CT231" s="184"/>
      <c r="CU231" s="190"/>
    </row>
    <row r="232" spans="1:99" ht="15" customHeight="1" x14ac:dyDescent="0.2">
      <c r="A232" s="286" t="s">
        <v>570</v>
      </c>
      <c r="B232" s="287"/>
      <c r="C232" s="287"/>
      <c r="D232" s="287"/>
      <c r="E232" s="287"/>
      <c r="F232" s="287"/>
      <c r="G232" s="287"/>
      <c r="H232" s="287"/>
      <c r="I232" s="287"/>
      <c r="J232" s="287"/>
      <c r="K232" s="288"/>
      <c r="L232" s="289" t="s">
        <v>507</v>
      </c>
      <c r="M232" s="246"/>
      <c r="N232" s="246"/>
      <c r="O232" s="246"/>
      <c r="P232" s="246"/>
      <c r="Q232" s="246"/>
      <c r="R232" s="246"/>
      <c r="S232" s="220"/>
      <c r="T232" s="220"/>
      <c r="U232" s="220"/>
      <c r="V232" s="220"/>
      <c r="W232" s="220"/>
      <c r="X232" s="220"/>
      <c r="Y232" s="220"/>
      <c r="Z232" s="220"/>
      <c r="AA232" s="290"/>
      <c r="AB232" s="291">
        <v>547230402</v>
      </c>
      <c r="AC232" s="291"/>
      <c r="AD232" s="291"/>
      <c r="AE232" s="291"/>
      <c r="AF232" s="291"/>
      <c r="AG232" s="291"/>
      <c r="AH232" s="291"/>
      <c r="AI232" s="291"/>
      <c r="AJ232" s="160"/>
      <c r="AK232" s="160"/>
      <c r="AL232" s="160"/>
      <c r="AM232" s="161"/>
      <c r="AN232" s="42">
        <v>10</v>
      </c>
      <c r="AO232" s="42"/>
      <c r="AP232" s="42"/>
      <c r="AQ232" s="42"/>
      <c r="AR232" s="292">
        <v>10</v>
      </c>
      <c r="AS232" s="292"/>
      <c r="AT232" s="292"/>
      <c r="AU232" s="292"/>
      <c r="AV232" s="292">
        <v>10</v>
      </c>
      <c r="AW232" s="292"/>
      <c r="AX232" s="292"/>
      <c r="AY232" s="292"/>
      <c r="AZ232" s="183">
        <f t="shared" si="22"/>
        <v>46500</v>
      </c>
      <c r="BA232" s="184"/>
      <c r="BB232" s="184"/>
      <c r="BC232" s="184"/>
      <c r="BD232" s="184"/>
      <c r="BE232" s="190"/>
      <c r="BF232" s="103">
        <v>46500</v>
      </c>
      <c r="BG232" s="103"/>
      <c r="BH232" s="103"/>
      <c r="BI232" s="103"/>
      <c r="BJ232" s="103"/>
      <c r="BK232" s="103"/>
      <c r="BL232" s="103">
        <v>46500</v>
      </c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83">
        <v>465000</v>
      </c>
      <c r="CE232" s="184"/>
      <c r="CF232" s="184"/>
      <c r="CG232" s="184"/>
      <c r="CH232" s="184"/>
      <c r="CI232" s="190"/>
      <c r="CJ232" s="183">
        <v>465000</v>
      </c>
      <c r="CK232" s="184"/>
      <c r="CL232" s="184"/>
      <c r="CM232" s="184"/>
      <c r="CN232" s="184"/>
      <c r="CO232" s="190"/>
      <c r="CP232" s="183">
        <v>465000</v>
      </c>
      <c r="CQ232" s="184"/>
      <c r="CR232" s="184"/>
      <c r="CS232" s="184"/>
      <c r="CT232" s="184"/>
      <c r="CU232" s="190"/>
    </row>
    <row r="233" spans="1:99" ht="15" customHeight="1" x14ac:dyDescent="0.2">
      <c r="A233" s="286" t="s">
        <v>568</v>
      </c>
      <c r="B233" s="287"/>
      <c r="C233" s="287"/>
      <c r="D233" s="287"/>
      <c r="E233" s="287"/>
      <c r="F233" s="287"/>
      <c r="G233" s="287"/>
      <c r="H233" s="287"/>
      <c r="I233" s="287"/>
      <c r="J233" s="287"/>
      <c r="K233" s="288"/>
      <c r="L233" s="289" t="s">
        <v>507</v>
      </c>
      <c r="M233" s="246"/>
      <c r="N233" s="246"/>
      <c r="O233" s="246"/>
      <c r="P233" s="246"/>
      <c r="Q233" s="246"/>
      <c r="R233" s="246"/>
      <c r="S233" s="220"/>
      <c r="T233" s="220"/>
      <c r="U233" s="220"/>
      <c r="V233" s="220"/>
      <c r="W233" s="220"/>
      <c r="X233" s="220"/>
      <c r="Y233" s="220"/>
      <c r="Z233" s="220"/>
      <c r="AA233" s="290"/>
      <c r="AB233" s="291" t="s">
        <v>681</v>
      </c>
      <c r="AC233" s="291"/>
      <c r="AD233" s="291"/>
      <c r="AE233" s="291"/>
      <c r="AF233" s="291"/>
      <c r="AG233" s="291"/>
      <c r="AH233" s="291"/>
      <c r="AI233" s="291"/>
      <c r="AJ233" s="308" t="s">
        <v>57</v>
      </c>
      <c r="AK233" s="97"/>
      <c r="AL233" s="97"/>
      <c r="AM233" s="77"/>
      <c r="AN233" s="42">
        <v>7</v>
      </c>
      <c r="AO233" s="42"/>
      <c r="AP233" s="42"/>
      <c r="AQ233" s="42"/>
      <c r="AR233" s="292">
        <v>7</v>
      </c>
      <c r="AS233" s="292"/>
      <c r="AT233" s="292"/>
      <c r="AU233" s="292"/>
      <c r="AV233" s="292">
        <v>7</v>
      </c>
      <c r="AW233" s="292"/>
      <c r="AX233" s="292"/>
      <c r="AY233" s="292"/>
      <c r="AZ233" s="183">
        <f t="shared" si="22"/>
        <v>2857.1428571428573</v>
      </c>
      <c r="BA233" s="184"/>
      <c r="BB233" s="184"/>
      <c r="BC233" s="184"/>
      <c r="BD233" s="184"/>
      <c r="BE233" s="190"/>
      <c r="BF233" s="103">
        <v>8571.4285714285706</v>
      </c>
      <c r="BG233" s="103"/>
      <c r="BH233" s="103"/>
      <c r="BI233" s="103"/>
      <c r="BJ233" s="103"/>
      <c r="BK233" s="103"/>
      <c r="BL233" s="103">
        <v>8571.4285714285706</v>
      </c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83">
        <v>20000</v>
      </c>
      <c r="CE233" s="184"/>
      <c r="CF233" s="184"/>
      <c r="CG233" s="184"/>
      <c r="CH233" s="184"/>
      <c r="CI233" s="190"/>
      <c r="CJ233" s="183">
        <v>20000</v>
      </c>
      <c r="CK233" s="184"/>
      <c r="CL233" s="184"/>
      <c r="CM233" s="184"/>
      <c r="CN233" s="184"/>
      <c r="CO233" s="190"/>
      <c r="CP233" s="183">
        <v>20000</v>
      </c>
      <c r="CQ233" s="184"/>
      <c r="CR233" s="184"/>
      <c r="CS233" s="184"/>
      <c r="CT233" s="184"/>
      <c r="CU233" s="190"/>
    </row>
    <row r="234" spans="1:99" ht="15" customHeight="1" x14ac:dyDescent="0.2">
      <c r="A234" s="286" t="s">
        <v>570</v>
      </c>
      <c r="B234" s="287"/>
      <c r="C234" s="287"/>
      <c r="D234" s="287"/>
      <c r="E234" s="287"/>
      <c r="F234" s="287"/>
      <c r="G234" s="287"/>
      <c r="H234" s="287"/>
      <c r="I234" s="287"/>
      <c r="J234" s="287"/>
      <c r="K234" s="288"/>
      <c r="L234" s="289" t="s">
        <v>507</v>
      </c>
      <c r="M234" s="246"/>
      <c r="N234" s="246"/>
      <c r="O234" s="246"/>
      <c r="P234" s="246"/>
      <c r="Q234" s="246"/>
      <c r="R234" s="246"/>
      <c r="S234" s="220"/>
      <c r="T234" s="220"/>
      <c r="U234" s="220"/>
      <c r="V234" s="220"/>
      <c r="W234" s="220"/>
      <c r="X234" s="220"/>
      <c r="Y234" s="220"/>
      <c r="Z234" s="220"/>
      <c r="AA234" s="290"/>
      <c r="AB234" s="291" t="s">
        <v>682</v>
      </c>
      <c r="AC234" s="291"/>
      <c r="AD234" s="291"/>
      <c r="AE234" s="291"/>
      <c r="AF234" s="291"/>
      <c r="AG234" s="291"/>
      <c r="AH234" s="291"/>
      <c r="AI234" s="291"/>
      <c r="AJ234" s="97" t="s">
        <v>569</v>
      </c>
      <c r="AK234" s="97"/>
      <c r="AL234" s="97"/>
      <c r="AM234" s="77"/>
      <c r="AN234" s="42">
        <v>10</v>
      </c>
      <c r="AO234" s="42"/>
      <c r="AP234" s="42"/>
      <c r="AQ234" s="42"/>
      <c r="AR234" s="292">
        <v>10</v>
      </c>
      <c r="AS234" s="292"/>
      <c r="AT234" s="292"/>
      <c r="AU234" s="292"/>
      <c r="AV234" s="292">
        <v>10</v>
      </c>
      <c r="AW234" s="292"/>
      <c r="AX234" s="292"/>
      <c r="AY234" s="292"/>
      <c r="AZ234" s="183">
        <f t="shared" si="22"/>
        <v>6745.6</v>
      </c>
      <c r="BA234" s="184"/>
      <c r="BB234" s="184"/>
      <c r="BC234" s="184"/>
      <c r="BD234" s="184"/>
      <c r="BE234" s="190"/>
      <c r="BF234" s="103">
        <v>7112.8</v>
      </c>
      <c r="BG234" s="103"/>
      <c r="BH234" s="103"/>
      <c r="BI234" s="103"/>
      <c r="BJ234" s="103"/>
      <c r="BK234" s="103"/>
      <c r="BL234" s="103">
        <v>7112.8</v>
      </c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83">
        <v>67456</v>
      </c>
      <c r="CE234" s="184"/>
      <c r="CF234" s="184"/>
      <c r="CG234" s="184"/>
      <c r="CH234" s="184"/>
      <c r="CI234" s="190"/>
      <c r="CJ234" s="183">
        <v>67456</v>
      </c>
      <c r="CK234" s="184"/>
      <c r="CL234" s="184"/>
      <c r="CM234" s="184"/>
      <c r="CN234" s="184"/>
      <c r="CO234" s="190"/>
      <c r="CP234" s="183">
        <v>67456</v>
      </c>
      <c r="CQ234" s="184"/>
      <c r="CR234" s="184"/>
      <c r="CS234" s="184"/>
      <c r="CT234" s="184"/>
      <c r="CU234" s="190"/>
    </row>
    <row r="235" spans="1:99" ht="15" customHeight="1" x14ac:dyDescent="0.2">
      <c r="A235" s="286" t="s">
        <v>571</v>
      </c>
      <c r="B235" s="287"/>
      <c r="C235" s="287"/>
      <c r="D235" s="287"/>
      <c r="E235" s="287"/>
      <c r="F235" s="287"/>
      <c r="G235" s="287"/>
      <c r="H235" s="287"/>
      <c r="I235" s="287"/>
      <c r="J235" s="287"/>
      <c r="K235" s="288"/>
      <c r="L235" s="289" t="s">
        <v>507</v>
      </c>
      <c r="M235" s="246"/>
      <c r="N235" s="246"/>
      <c r="O235" s="246"/>
      <c r="P235" s="246"/>
      <c r="Q235" s="246"/>
      <c r="R235" s="246"/>
      <c r="S235" s="220"/>
      <c r="T235" s="220"/>
      <c r="U235" s="220"/>
      <c r="V235" s="220"/>
      <c r="W235" s="220"/>
      <c r="X235" s="220"/>
      <c r="Y235" s="220"/>
      <c r="Z235" s="220"/>
      <c r="AA235" s="290"/>
      <c r="AB235" s="291">
        <v>547230506</v>
      </c>
      <c r="AC235" s="291"/>
      <c r="AD235" s="291"/>
      <c r="AE235" s="291"/>
      <c r="AF235" s="291"/>
      <c r="AG235" s="291"/>
      <c r="AH235" s="291"/>
      <c r="AI235" s="291"/>
      <c r="AJ235" s="160"/>
      <c r="AK235" s="160"/>
      <c r="AL235" s="160"/>
      <c r="AM235" s="161"/>
      <c r="AN235" s="42">
        <v>1</v>
      </c>
      <c r="AO235" s="42"/>
      <c r="AP235" s="42"/>
      <c r="AQ235" s="42"/>
      <c r="AR235" s="292">
        <v>1</v>
      </c>
      <c r="AS235" s="292"/>
      <c r="AT235" s="292"/>
      <c r="AU235" s="292"/>
      <c r="AV235" s="292">
        <v>1</v>
      </c>
      <c r="AW235" s="292"/>
      <c r="AX235" s="292"/>
      <c r="AY235" s="292"/>
      <c r="AZ235" s="183">
        <f t="shared" si="22"/>
        <v>0</v>
      </c>
      <c r="BA235" s="184"/>
      <c r="BB235" s="184"/>
      <c r="BC235" s="184"/>
      <c r="BD235" s="184"/>
      <c r="BE235" s="190"/>
      <c r="BF235" s="103">
        <v>0</v>
      </c>
      <c r="BG235" s="103"/>
      <c r="BH235" s="103"/>
      <c r="BI235" s="103"/>
      <c r="BJ235" s="103"/>
      <c r="BK235" s="103"/>
      <c r="BL235" s="103">
        <v>0</v>
      </c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296"/>
      <c r="CE235" s="297"/>
      <c r="CF235" s="297"/>
      <c r="CG235" s="297"/>
      <c r="CH235" s="297"/>
      <c r="CI235" s="298"/>
      <c r="CJ235" s="296"/>
      <c r="CK235" s="297"/>
      <c r="CL235" s="297"/>
      <c r="CM235" s="297"/>
      <c r="CN235" s="297"/>
      <c r="CO235" s="298"/>
      <c r="CP235" s="296"/>
      <c r="CQ235" s="297"/>
      <c r="CR235" s="297"/>
      <c r="CS235" s="297"/>
      <c r="CT235" s="297"/>
      <c r="CU235" s="298"/>
    </row>
    <row r="236" spans="1:99" ht="15" customHeight="1" x14ac:dyDescent="0.2">
      <c r="A236" s="286" t="s">
        <v>572</v>
      </c>
      <c r="B236" s="287"/>
      <c r="C236" s="287"/>
      <c r="D236" s="287"/>
      <c r="E236" s="287"/>
      <c r="F236" s="287"/>
      <c r="G236" s="287"/>
      <c r="H236" s="287"/>
      <c r="I236" s="287"/>
      <c r="J236" s="287"/>
      <c r="K236" s="288"/>
      <c r="L236" s="289" t="s">
        <v>507</v>
      </c>
      <c r="M236" s="246"/>
      <c r="N236" s="246"/>
      <c r="O236" s="246"/>
      <c r="P236" s="246"/>
      <c r="Q236" s="246"/>
      <c r="R236" s="246"/>
      <c r="S236" s="220"/>
      <c r="T236" s="220"/>
      <c r="U236" s="220"/>
      <c r="V236" s="220"/>
      <c r="W236" s="220"/>
      <c r="X236" s="220"/>
      <c r="Y236" s="220"/>
      <c r="Z236" s="220"/>
      <c r="AA236" s="290"/>
      <c r="AB236" s="291">
        <v>547230501</v>
      </c>
      <c r="AC236" s="291"/>
      <c r="AD236" s="291"/>
      <c r="AE236" s="291"/>
      <c r="AF236" s="291"/>
      <c r="AG236" s="291"/>
      <c r="AH236" s="291"/>
      <c r="AI236" s="291"/>
      <c r="AJ236" s="160"/>
      <c r="AK236" s="160"/>
      <c r="AL236" s="160"/>
      <c r="AM236" s="161"/>
      <c r="AN236" s="42">
        <v>10</v>
      </c>
      <c r="AO236" s="42"/>
      <c r="AP236" s="42"/>
      <c r="AQ236" s="42"/>
      <c r="AR236" s="292">
        <v>10</v>
      </c>
      <c r="AS236" s="292"/>
      <c r="AT236" s="292"/>
      <c r="AU236" s="292"/>
      <c r="AV236" s="292">
        <v>10</v>
      </c>
      <c r="AW236" s="292"/>
      <c r="AX236" s="292"/>
      <c r="AY236" s="292"/>
      <c r="AZ236" s="183">
        <f t="shared" si="22"/>
        <v>29821.1</v>
      </c>
      <c r="BA236" s="184"/>
      <c r="BB236" s="184"/>
      <c r="BC236" s="184"/>
      <c r="BD236" s="184"/>
      <c r="BE236" s="190"/>
      <c r="BF236" s="103">
        <v>29821.1</v>
      </c>
      <c r="BG236" s="103"/>
      <c r="BH236" s="103"/>
      <c r="BI236" s="103"/>
      <c r="BJ236" s="103"/>
      <c r="BK236" s="103"/>
      <c r="BL236" s="103">
        <v>29821.1</v>
      </c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83">
        <v>298211</v>
      </c>
      <c r="CE236" s="184"/>
      <c r="CF236" s="184"/>
      <c r="CG236" s="184"/>
      <c r="CH236" s="184"/>
      <c r="CI236" s="190"/>
      <c r="CJ236" s="183">
        <v>298211</v>
      </c>
      <c r="CK236" s="184"/>
      <c r="CL236" s="184"/>
      <c r="CM236" s="184"/>
      <c r="CN236" s="184"/>
      <c r="CO236" s="190"/>
      <c r="CP236" s="183">
        <v>298211</v>
      </c>
      <c r="CQ236" s="184"/>
      <c r="CR236" s="184"/>
      <c r="CS236" s="184"/>
      <c r="CT236" s="184"/>
      <c r="CU236" s="190"/>
    </row>
    <row r="237" spans="1:99" ht="15" customHeight="1" x14ac:dyDescent="0.2">
      <c r="A237" s="286" t="s">
        <v>573</v>
      </c>
      <c r="B237" s="287"/>
      <c r="C237" s="287"/>
      <c r="D237" s="287"/>
      <c r="E237" s="287"/>
      <c r="F237" s="287"/>
      <c r="G237" s="287"/>
      <c r="H237" s="287"/>
      <c r="I237" s="287"/>
      <c r="J237" s="287"/>
      <c r="K237" s="288"/>
      <c r="L237" s="289" t="s">
        <v>507</v>
      </c>
      <c r="M237" s="246"/>
      <c r="N237" s="246"/>
      <c r="O237" s="246"/>
      <c r="P237" s="246"/>
      <c r="Q237" s="246"/>
      <c r="R237" s="246"/>
      <c r="S237" s="220"/>
      <c r="T237" s="220"/>
      <c r="U237" s="220"/>
      <c r="V237" s="220"/>
      <c r="W237" s="220"/>
      <c r="X237" s="220"/>
      <c r="Y237" s="220"/>
      <c r="Z237" s="220"/>
      <c r="AA237" s="290"/>
      <c r="AB237" s="291">
        <v>547230530</v>
      </c>
      <c r="AC237" s="291"/>
      <c r="AD237" s="291"/>
      <c r="AE237" s="291"/>
      <c r="AF237" s="291"/>
      <c r="AG237" s="291"/>
      <c r="AH237" s="291"/>
      <c r="AI237" s="291"/>
      <c r="AJ237" s="160"/>
      <c r="AK237" s="160"/>
      <c r="AL237" s="160"/>
      <c r="AM237" s="161"/>
      <c r="AN237" s="42">
        <v>1</v>
      </c>
      <c r="AO237" s="42"/>
      <c r="AP237" s="42"/>
      <c r="AQ237" s="42"/>
      <c r="AR237" s="292">
        <v>1</v>
      </c>
      <c r="AS237" s="292"/>
      <c r="AT237" s="292"/>
      <c r="AU237" s="292"/>
      <c r="AV237" s="292">
        <v>1</v>
      </c>
      <c r="AW237" s="292"/>
      <c r="AX237" s="292"/>
      <c r="AY237" s="292"/>
      <c r="AZ237" s="183">
        <f t="shared" si="22"/>
        <v>0</v>
      </c>
      <c r="BA237" s="184"/>
      <c r="BB237" s="184"/>
      <c r="BC237" s="184"/>
      <c r="BD237" s="184"/>
      <c r="BE237" s="190"/>
      <c r="BF237" s="103">
        <v>12646</v>
      </c>
      <c r="BG237" s="103"/>
      <c r="BH237" s="103"/>
      <c r="BI237" s="103"/>
      <c r="BJ237" s="103"/>
      <c r="BK237" s="103"/>
      <c r="BL237" s="103">
        <v>12646</v>
      </c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296"/>
      <c r="CE237" s="297"/>
      <c r="CF237" s="297"/>
      <c r="CG237" s="297"/>
      <c r="CH237" s="297"/>
      <c r="CI237" s="298"/>
      <c r="CJ237" s="296"/>
      <c r="CK237" s="297"/>
      <c r="CL237" s="297"/>
      <c r="CM237" s="297"/>
      <c r="CN237" s="297"/>
      <c r="CO237" s="298"/>
      <c r="CP237" s="296"/>
      <c r="CQ237" s="297"/>
      <c r="CR237" s="297"/>
      <c r="CS237" s="297"/>
      <c r="CT237" s="297"/>
      <c r="CU237" s="298"/>
    </row>
    <row r="238" spans="1:99" ht="15" customHeight="1" x14ac:dyDescent="0.2">
      <c r="A238" s="286" t="s">
        <v>574</v>
      </c>
      <c r="B238" s="287"/>
      <c r="C238" s="287"/>
      <c r="D238" s="287"/>
      <c r="E238" s="287"/>
      <c r="F238" s="287"/>
      <c r="G238" s="287"/>
      <c r="H238" s="287"/>
      <c r="I238" s="287"/>
      <c r="J238" s="287"/>
      <c r="K238" s="288"/>
      <c r="L238" s="289" t="s">
        <v>507</v>
      </c>
      <c r="M238" s="246"/>
      <c r="N238" s="246"/>
      <c r="O238" s="246"/>
      <c r="P238" s="246"/>
      <c r="Q238" s="246"/>
      <c r="R238" s="246"/>
      <c r="S238" s="220"/>
      <c r="T238" s="220"/>
      <c r="U238" s="220"/>
      <c r="V238" s="220"/>
      <c r="W238" s="220"/>
      <c r="X238" s="220"/>
      <c r="Y238" s="220"/>
      <c r="Z238" s="220"/>
      <c r="AA238" s="290"/>
      <c r="AB238" s="291" t="s">
        <v>725</v>
      </c>
      <c r="AC238" s="291"/>
      <c r="AD238" s="291"/>
      <c r="AE238" s="291"/>
      <c r="AF238" s="291"/>
      <c r="AG238" s="291"/>
      <c r="AH238" s="291"/>
      <c r="AI238" s="291"/>
      <c r="AJ238" s="160"/>
      <c r="AK238" s="160"/>
      <c r="AL238" s="160"/>
      <c r="AM238" s="161"/>
      <c r="AN238" s="42">
        <v>1</v>
      </c>
      <c r="AO238" s="42"/>
      <c r="AP238" s="42"/>
      <c r="AQ238" s="42"/>
      <c r="AR238" s="292">
        <v>1</v>
      </c>
      <c r="AS238" s="292"/>
      <c r="AT238" s="292"/>
      <c r="AU238" s="292"/>
      <c r="AV238" s="292">
        <v>1</v>
      </c>
      <c r="AW238" s="292"/>
      <c r="AX238" s="292"/>
      <c r="AY238" s="292"/>
      <c r="AZ238" s="183">
        <f t="shared" si="22"/>
        <v>1800</v>
      </c>
      <c r="BA238" s="184"/>
      <c r="BB238" s="184"/>
      <c r="BC238" s="184"/>
      <c r="BD238" s="184"/>
      <c r="BE238" s="190"/>
      <c r="BF238" s="103">
        <v>1800</v>
      </c>
      <c r="BG238" s="103"/>
      <c r="BH238" s="103"/>
      <c r="BI238" s="103"/>
      <c r="BJ238" s="103"/>
      <c r="BK238" s="103"/>
      <c r="BL238" s="103">
        <v>1800</v>
      </c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83">
        <v>1800</v>
      </c>
      <c r="CE238" s="184"/>
      <c r="CF238" s="184"/>
      <c r="CG238" s="184"/>
      <c r="CH238" s="184"/>
      <c r="CI238" s="190"/>
      <c r="CJ238" s="183">
        <v>1800</v>
      </c>
      <c r="CK238" s="184"/>
      <c r="CL238" s="184"/>
      <c r="CM238" s="184"/>
      <c r="CN238" s="184"/>
      <c r="CO238" s="190"/>
      <c r="CP238" s="183">
        <v>1800</v>
      </c>
      <c r="CQ238" s="184"/>
      <c r="CR238" s="184"/>
      <c r="CS238" s="184"/>
      <c r="CT238" s="184"/>
      <c r="CU238" s="190"/>
    </row>
    <row r="239" spans="1:99" ht="15" customHeight="1" thickBot="1" x14ac:dyDescent="0.25">
      <c r="A239" s="286" t="s">
        <v>571</v>
      </c>
      <c r="B239" s="287"/>
      <c r="C239" s="287"/>
      <c r="D239" s="287"/>
      <c r="E239" s="287"/>
      <c r="F239" s="287"/>
      <c r="G239" s="287"/>
      <c r="H239" s="287"/>
      <c r="I239" s="287"/>
      <c r="J239" s="287"/>
      <c r="K239" s="288"/>
      <c r="L239" s="551" t="s">
        <v>507</v>
      </c>
      <c r="M239" s="552"/>
      <c r="N239" s="552"/>
      <c r="O239" s="552"/>
      <c r="P239" s="552"/>
      <c r="Q239" s="552"/>
      <c r="R239" s="552"/>
      <c r="S239" s="553"/>
      <c r="T239" s="553"/>
      <c r="U239" s="553"/>
      <c r="V239" s="553"/>
      <c r="W239" s="553"/>
      <c r="X239" s="553"/>
      <c r="Y239" s="553"/>
      <c r="Z239" s="553"/>
      <c r="AA239" s="554"/>
      <c r="AB239" s="128">
        <v>547230537</v>
      </c>
      <c r="AC239" s="128"/>
      <c r="AD239" s="128"/>
      <c r="AE239" s="128"/>
      <c r="AF239" s="128"/>
      <c r="AG239" s="128"/>
      <c r="AH239" s="128"/>
      <c r="AI239" s="128"/>
      <c r="AJ239" s="534"/>
      <c r="AK239" s="534"/>
      <c r="AL239" s="534"/>
      <c r="AM239" s="535"/>
      <c r="AN239" s="536">
        <v>1</v>
      </c>
      <c r="AO239" s="536"/>
      <c r="AP239" s="536"/>
      <c r="AQ239" s="536"/>
      <c r="AR239" s="528">
        <v>1</v>
      </c>
      <c r="AS239" s="528"/>
      <c r="AT239" s="528"/>
      <c r="AU239" s="528"/>
      <c r="AV239" s="528">
        <v>1</v>
      </c>
      <c r="AW239" s="528"/>
      <c r="AX239" s="528"/>
      <c r="AY239" s="528"/>
      <c r="AZ239" s="529">
        <f t="shared" si="22"/>
        <v>25411</v>
      </c>
      <c r="BA239" s="530"/>
      <c r="BB239" s="530"/>
      <c r="BC239" s="530"/>
      <c r="BD239" s="530"/>
      <c r="BE239" s="531"/>
      <c r="BF239" s="532">
        <v>25411</v>
      </c>
      <c r="BG239" s="532"/>
      <c r="BH239" s="532"/>
      <c r="BI239" s="532"/>
      <c r="BJ239" s="532"/>
      <c r="BK239" s="532"/>
      <c r="BL239" s="532">
        <v>25411</v>
      </c>
      <c r="BM239" s="532"/>
      <c r="BN239" s="532"/>
      <c r="BO239" s="532"/>
      <c r="BP239" s="532"/>
      <c r="BQ239" s="532"/>
      <c r="BR239" s="532"/>
      <c r="BS239" s="532"/>
      <c r="BT239" s="532"/>
      <c r="BU239" s="532"/>
      <c r="BV239" s="532"/>
      <c r="BW239" s="532"/>
      <c r="BX239" s="532"/>
      <c r="BY239" s="532"/>
      <c r="BZ239" s="532"/>
      <c r="CA239" s="532"/>
      <c r="CB239" s="532"/>
      <c r="CC239" s="532"/>
      <c r="CD239" s="529">
        <v>25411</v>
      </c>
      <c r="CE239" s="530"/>
      <c r="CF239" s="530"/>
      <c r="CG239" s="530"/>
      <c r="CH239" s="530"/>
      <c r="CI239" s="531"/>
      <c r="CJ239" s="529">
        <v>25411</v>
      </c>
      <c r="CK239" s="530"/>
      <c r="CL239" s="530"/>
      <c r="CM239" s="530"/>
      <c r="CN239" s="530"/>
      <c r="CO239" s="531"/>
      <c r="CP239" s="529">
        <v>25411</v>
      </c>
      <c r="CQ239" s="530"/>
      <c r="CR239" s="530"/>
      <c r="CS239" s="530"/>
      <c r="CT239" s="530"/>
      <c r="CU239" s="531"/>
    </row>
    <row r="240" spans="1:99" ht="15" customHeight="1" x14ac:dyDescent="0.2">
      <c r="A240" s="286"/>
      <c r="B240" s="287"/>
      <c r="C240" s="287"/>
      <c r="D240" s="287"/>
      <c r="E240" s="287"/>
      <c r="F240" s="287"/>
      <c r="G240" s="287"/>
      <c r="H240" s="287"/>
      <c r="I240" s="287"/>
      <c r="J240" s="287"/>
      <c r="K240" s="288"/>
      <c r="L240" s="289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558"/>
      <c r="AB240" s="590" t="s">
        <v>501</v>
      </c>
      <c r="AC240" s="590"/>
      <c r="AD240" s="590"/>
      <c r="AE240" s="590"/>
      <c r="AF240" s="590"/>
      <c r="AG240" s="590"/>
      <c r="AH240" s="590"/>
      <c r="AI240" s="590"/>
      <c r="AJ240" s="420"/>
      <c r="AK240" s="420"/>
      <c r="AL240" s="420"/>
      <c r="AM240" s="421"/>
      <c r="AN240" s="107"/>
      <c r="AO240" s="107"/>
      <c r="AP240" s="107"/>
      <c r="AQ240" s="107"/>
      <c r="AR240" s="343"/>
      <c r="AS240" s="343"/>
      <c r="AT240" s="343"/>
      <c r="AU240" s="343"/>
      <c r="AV240" s="343"/>
      <c r="AW240" s="343"/>
      <c r="AX240" s="343"/>
      <c r="AY240" s="343"/>
      <c r="AZ240" s="242"/>
      <c r="BA240" s="341"/>
      <c r="BB240" s="341"/>
      <c r="BC240" s="341"/>
      <c r="BD240" s="341"/>
      <c r="BE240" s="342"/>
      <c r="BF240" s="343"/>
      <c r="BG240" s="343"/>
      <c r="BH240" s="343"/>
      <c r="BI240" s="343"/>
      <c r="BJ240" s="343"/>
      <c r="BK240" s="343"/>
      <c r="BL240" s="343"/>
      <c r="BM240" s="343"/>
      <c r="BN240" s="343"/>
      <c r="BO240" s="343"/>
      <c r="BP240" s="343"/>
      <c r="BQ240" s="343"/>
      <c r="BR240" s="343"/>
      <c r="BS240" s="343"/>
      <c r="BT240" s="343"/>
      <c r="BU240" s="343"/>
      <c r="BV240" s="343"/>
      <c r="BW240" s="343"/>
      <c r="BX240" s="343"/>
      <c r="BY240" s="343"/>
      <c r="BZ240" s="343"/>
      <c r="CA240" s="343"/>
      <c r="CB240" s="343"/>
      <c r="CC240" s="343"/>
      <c r="CD240" s="309">
        <f>CD228+CD230+CD229</f>
        <v>400000</v>
      </c>
      <c r="CE240" s="310"/>
      <c r="CF240" s="310"/>
      <c r="CG240" s="310"/>
      <c r="CH240" s="310"/>
      <c r="CI240" s="311"/>
      <c r="CJ240" s="309">
        <f t="shared" ref="CJ240" si="23">CJ228+CJ230+CJ229</f>
        <v>400000</v>
      </c>
      <c r="CK240" s="310"/>
      <c r="CL240" s="310"/>
      <c r="CM240" s="310"/>
      <c r="CN240" s="310"/>
      <c r="CO240" s="311"/>
      <c r="CP240" s="309">
        <f t="shared" ref="CP240" si="24">CP228+CP230+CP229</f>
        <v>400000</v>
      </c>
      <c r="CQ240" s="310"/>
      <c r="CR240" s="310"/>
      <c r="CS240" s="310"/>
      <c r="CT240" s="310"/>
      <c r="CU240" s="311"/>
    </row>
    <row r="241" spans="1:99" ht="15" customHeight="1" x14ac:dyDescent="0.2">
      <c r="A241" s="286"/>
      <c r="B241" s="287"/>
      <c r="C241" s="287"/>
      <c r="D241" s="287"/>
      <c r="E241" s="287"/>
      <c r="F241" s="287"/>
      <c r="G241" s="287"/>
      <c r="H241" s="287"/>
      <c r="I241" s="287"/>
      <c r="J241" s="287"/>
      <c r="K241" s="288"/>
      <c r="L241" s="289"/>
      <c r="M241" s="246"/>
      <c r="N241" s="246"/>
      <c r="O241" s="246"/>
      <c r="P241" s="246"/>
      <c r="Q241" s="246"/>
      <c r="R241" s="246"/>
      <c r="S241" s="220"/>
      <c r="T241" s="220"/>
      <c r="U241" s="220"/>
      <c r="V241" s="220"/>
      <c r="W241" s="220"/>
      <c r="X241" s="220"/>
      <c r="Y241" s="220"/>
      <c r="Z241" s="220"/>
      <c r="AA241" s="290"/>
      <c r="AB241" s="291">
        <v>547230401</v>
      </c>
      <c r="AC241" s="291"/>
      <c r="AD241" s="291"/>
      <c r="AE241" s="291"/>
      <c r="AF241" s="291"/>
      <c r="AG241" s="291"/>
      <c r="AH241" s="291"/>
      <c r="AI241" s="291"/>
      <c r="AJ241" s="160"/>
      <c r="AK241" s="160"/>
      <c r="AL241" s="160"/>
      <c r="AM241" s="161"/>
      <c r="AN241" s="42"/>
      <c r="AO241" s="42"/>
      <c r="AP241" s="42"/>
      <c r="AQ241" s="42"/>
      <c r="AR241" s="103"/>
      <c r="AS241" s="103"/>
      <c r="AT241" s="103"/>
      <c r="AU241" s="103"/>
      <c r="AV241" s="103"/>
      <c r="AW241" s="103"/>
      <c r="AX241" s="103"/>
      <c r="AY241" s="103"/>
      <c r="AZ241" s="183"/>
      <c r="BA241" s="184"/>
      <c r="BB241" s="184"/>
      <c r="BC241" s="184"/>
      <c r="BD241" s="184"/>
      <c r="BE241" s="190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368">
        <f t="shared" ref="CD241:CD249" si="25">CD231</f>
        <v>231900</v>
      </c>
      <c r="CE241" s="369"/>
      <c r="CF241" s="369"/>
      <c r="CG241" s="369"/>
      <c r="CH241" s="369"/>
      <c r="CI241" s="370"/>
      <c r="CJ241" s="368">
        <f t="shared" ref="CJ241:CJ249" si="26">CJ231</f>
        <v>231900</v>
      </c>
      <c r="CK241" s="369"/>
      <c r="CL241" s="369"/>
      <c r="CM241" s="369"/>
      <c r="CN241" s="369"/>
      <c r="CO241" s="370"/>
      <c r="CP241" s="368">
        <f t="shared" ref="CP241:CP249" si="27">CP231</f>
        <v>231900</v>
      </c>
      <c r="CQ241" s="369"/>
      <c r="CR241" s="369"/>
      <c r="CS241" s="369"/>
      <c r="CT241" s="369"/>
      <c r="CU241" s="370"/>
    </row>
    <row r="242" spans="1:99" ht="15" customHeight="1" x14ac:dyDescent="0.2">
      <c r="A242" s="286"/>
      <c r="B242" s="287"/>
      <c r="C242" s="287"/>
      <c r="D242" s="287"/>
      <c r="E242" s="287"/>
      <c r="F242" s="287"/>
      <c r="G242" s="287"/>
      <c r="H242" s="287"/>
      <c r="I242" s="287"/>
      <c r="J242" s="287"/>
      <c r="K242" s="288"/>
      <c r="L242" s="289"/>
      <c r="M242" s="246"/>
      <c r="N242" s="246"/>
      <c r="O242" s="246"/>
      <c r="P242" s="246"/>
      <c r="Q242" s="246"/>
      <c r="R242" s="246"/>
      <c r="S242" s="220"/>
      <c r="T242" s="220"/>
      <c r="U242" s="220"/>
      <c r="V242" s="220"/>
      <c r="W242" s="220"/>
      <c r="X242" s="220"/>
      <c r="Y242" s="220"/>
      <c r="Z242" s="220"/>
      <c r="AA242" s="290"/>
      <c r="AB242" s="291">
        <v>547230402</v>
      </c>
      <c r="AC242" s="291"/>
      <c r="AD242" s="291"/>
      <c r="AE242" s="291"/>
      <c r="AF242" s="291"/>
      <c r="AG242" s="291"/>
      <c r="AH242" s="291"/>
      <c r="AI242" s="291"/>
      <c r="AJ242" s="160"/>
      <c r="AK242" s="160"/>
      <c r="AL242" s="160"/>
      <c r="AM242" s="161"/>
      <c r="AN242" s="42"/>
      <c r="AO242" s="42"/>
      <c r="AP242" s="42"/>
      <c r="AQ242" s="42"/>
      <c r="AR242" s="103"/>
      <c r="AS242" s="103"/>
      <c r="AT242" s="103"/>
      <c r="AU242" s="103"/>
      <c r="AV242" s="103"/>
      <c r="AW242" s="103"/>
      <c r="AX242" s="103"/>
      <c r="AY242" s="103"/>
      <c r="AZ242" s="183"/>
      <c r="BA242" s="184"/>
      <c r="BB242" s="184"/>
      <c r="BC242" s="184"/>
      <c r="BD242" s="184"/>
      <c r="BE242" s="190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368">
        <f t="shared" si="25"/>
        <v>465000</v>
      </c>
      <c r="CE242" s="369"/>
      <c r="CF242" s="369"/>
      <c r="CG242" s="369"/>
      <c r="CH242" s="369"/>
      <c r="CI242" s="370"/>
      <c r="CJ242" s="368">
        <f t="shared" si="26"/>
        <v>465000</v>
      </c>
      <c r="CK242" s="369"/>
      <c r="CL242" s="369"/>
      <c r="CM242" s="369"/>
      <c r="CN242" s="369"/>
      <c r="CO242" s="370"/>
      <c r="CP242" s="368">
        <f t="shared" si="27"/>
        <v>465000</v>
      </c>
      <c r="CQ242" s="369"/>
      <c r="CR242" s="369"/>
      <c r="CS242" s="369"/>
      <c r="CT242" s="369"/>
      <c r="CU242" s="370"/>
    </row>
    <row r="243" spans="1:99" ht="15" customHeight="1" x14ac:dyDescent="0.2">
      <c r="A243" s="286"/>
      <c r="B243" s="287"/>
      <c r="C243" s="287"/>
      <c r="D243" s="287"/>
      <c r="E243" s="287"/>
      <c r="F243" s="287"/>
      <c r="G243" s="287"/>
      <c r="H243" s="287"/>
      <c r="I243" s="287"/>
      <c r="J243" s="287"/>
      <c r="K243" s="288"/>
      <c r="L243" s="289"/>
      <c r="M243" s="246"/>
      <c r="N243" s="246"/>
      <c r="O243" s="246"/>
      <c r="P243" s="246"/>
      <c r="Q243" s="246"/>
      <c r="R243" s="246"/>
      <c r="S243" s="220"/>
      <c r="T243" s="220"/>
      <c r="U243" s="220"/>
      <c r="V243" s="220"/>
      <c r="W243" s="220"/>
      <c r="X243" s="220"/>
      <c r="Y243" s="220"/>
      <c r="Z243" s="220"/>
      <c r="AA243" s="290"/>
      <c r="AB243" s="291">
        <v>547230403</v>
      </c>
      <c r="AC243" s="291"/>
      <c r="AD243" s="291"/>
      <c r="AE243" s="291"/>
      <c r="AF243" s="291"/>
      <c r="AG243" s="291"/>
      <c r="AH243" s="291"/>
      <c r="AI243" s="291"/>
      <c r="AJ243" s="160"/>
      <c r="AK243" s="160"/>
      <c r="AL243" s="160"/>
      <c r="AM243" s="161"/>
      <c r="AN243" s="42"/>
      <c r="AO243" s="42"/>
      <c r="AP243" s="42"/>
      <c r="AQ243" s="42"/>
      <c r="AR243" s="103"/>
      <c r="AS243" s="103"/>
      <c r="AT243" s="103"/>
      <c r="AU243" s="103"/>
      <c r="AV243" s="103"/>
      <c r="AW243" s="103"/>
      <c r="AX243" s="103"/>
      <c r="AY243" s="103"/>
      <c r="AZ243" s="183"/>
      <c r="BA243" s="184"/>
      <c r="BB243" s="184"/>
      <c r="BC243" s="184"/>
      <c r="BD243" s="184"/>
      <c r="BE243" s="190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368">
        <f t="shared" si="25"/>
        <v>20000</v>
      </c>
      <c r="CE243" s="369"/>
      <c r="CF243" s="369"/>
      <c r="CG243" s="369"/>
      <c r="CH243" s="369"/>
      <c r="CI243" s="370"/>
      <c r="CJ243" s="368">
        <f t="shared" si="26"/>
        <v>20000</v>
      </c>
      <c r="CK243" s="369"/>
      <c r="CL243" s="369"/>
      <c r="CM243" s="369"/>
      <c r="CN243" s="369"/>
      <c r="CO243" s="370"/>
      <c r="CP243" s="368">
        <f>CP233</f>
        <v>20000</v>
      </c>
      <c r="CQ243" s="369"/>
      <c r="CR243" s="369"/>
      <c r="CS243" s="369"/>
      <c r="CT243" s="369"/>
      <c r="CU243" s="370"/>
    </row>
    <row r="244" spans="1:99" ht="15" customHeight="1" x14ac:dyDescent="0.2">
      <c r="A244" s="286"/>
      <c r="B244" s="287"/>
      <c r="C244" s="287"/>
      <c r="D244" s="287"/>
      <c r="E244" s="287"/>
      <c r="F244" s="287"/>
      <c r="G244" s="287"/>
      <c r="H244" s="287"/>
      <c r="I244" s="287"/>
      <c r="J244" s="287"/>
      <c r="K244" s="288"/>
      <c r="L244" s="289"/>
      <c r="M244" s="246"/>
      <c r="N244" s="246"/>
      <c r="O244" s="246"/>
      <c r="P244" s="246"/>
      <c r="Q244" s="246"/>
      <c r="R244" s="246"/>
      <c r="S244" s="220"/>
      <c r="T244" s="220"/>
      <c r="U244" s="220"/>
      <c r="V244" s="220"/>
      <c r="W244" s="220"/>
      <c r="X244" s="220"/>
      <c r="Y244" s="220"/>
      <c r="Z244" s="220"/>
      <c r="AA244" s="290"/>
      <c r="AB244" s="291">
        <v>547230404</v>
      </c>
      <c r="AC244" s="291"/>
      <c r="AD244" s="291"/>
      <c r="AE244" s="291"/>
      <c r="AF244" s="291"/>
      <c r="AG244" s="291"/>
      <c r="AH244" s="291"/>
      <c r="AI244" s="291"/>
      <c r="AJ244" s="160"/>
      <c r="AK244" s="160"/>
      <c r="AL244" s="160"/>
      <c r="AM244" s="161"/>
      <c r="AN244" s="42"/>
      <c r="AO244" s="42"/>
      <c r="AP244" s="42"/>
      <c r="AQ244" s="42"/>
      <c r="AR244" s="103"/>
      <c r="AS244" s="103"/>
      <c r="AT244" s="103"/>
      <c r="AU244" s="103"/>
      <c r="AV244" s="103"/>
      <c r="AW244" s="103"/>
      <c r="AX244" s="103"/>
      <c r="AY244" s="103"/>
      <c r="AZ244" s="183"/>
      <c r="BA244" s="184"/>
      <c r="BB244" s="184"/>
      <c r="BC244" s="184"/>
      <c r="BD244" s="184"/>
      <c r="BE244" s="190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368">
        <f t="shared" si="25"/>
        <v>67456</v>
      </c>
      <c r="CE244" s="369"/>
      <c r="CF244" s="369"/>
      <c r="CG244" s="369"/>
      <c r="CH244" s="369"/>
      <c r="CI244" s="370"/>
      <c r="CJ244" s="368">
        <f t="shared" si="26"/>
        <v>67456</v>
      </c>
      <c r="CK244" s="369"/>
      <c r="CL244" s="369"/>
      <c r="CM244" s="369"/>
      <c r="CN244" s="369"/>
      <c r="CO244" s="370"/>
      <c r="CP244" s="368">
        <f t="shared" si="27"/>
        <v>67456</v>
      </c>
      <c r="CQ244" s="369"/>
      <c r="CR244" s="369"/>
      <c r="CS244" s="369"/>
      <c r="CT244" s="369"/>
      <c r="CU244" s="370"/>
    </row>
    <row r="245" spans="1:99" ht="15" customHeight="1" x14ac:dyDescent="0.2">
      <c r="A245" s="286"/>
      <c r="B245" s="287"/>
      <c r="C245" s="287"/>
      <c r="D245" s="287"/>
      <c r="E245" s="287"/>
      <c r="F245" s="287"/>
      <c r="G245" s="287"/>
      <c r="H245" s="287"/>
      <c r="I245" s="287"/>
      <c r="J245" s="287"/>
      <c r="K245" s="288"/>
      <c r="L245" s="289"/>
      <c r="M245" s="246"/>
      <c r="N245" s="246"/>
      <c r="O245" s="246"/>
      <c r="P245" s="246"/>
      <c r="Q245" s="246"/>
      <c r="R245" s="246"/>
      <c r="S245" s="220"/>
      <c r="T245" s="220"/>
      <c r="U245" s="220"/>
      <c r="V245" s="220"/>
      <c r="W245" s="220"/>
      <c r="X245" s="220"/>
      <c r="Y245" s="220"/>
      <c r="Z245" s="220"/>
      <c r="AA245" s="290"/>
      <c r="AB245" s="291">
        <v>547230506</v>
      </c>
      <c r="AC245" s="291"/>
      <c r="AD245" s="291"/>
      <c r="AE245" s="291"/>
      <c r="AF245" s="291"/>
      <c r="AG245" s="291"/>
      <c r="AH245" s="291"/>
      <c r="AI245" s="291"/>
      <c r="AJ245" s="160"/>
      <c r="AK245" s="160"/>
      <c r="AL245" s="160"/>
      <c r="AM245" s="161"/>
      <c r="AN245" s="42"/>
      <c r="AO245" s="42"/>
      <c r="AP245" s="42"/>
      <c r="AQ245" s="42"/>
      <c r="AR245" s="103"/>
      <c r="AS245" s="103"/>
      <c r="AT245" s="103"/>
      <c r="AU245" s="103"/>
      <c r="AV245" s="103"/>
      <c r="AW245" s="103"/>
      <c r="AX245" s="103"/>
      <c r="AY245" s="103"/>
      <c r="AZ245" s="183"/>
      <c r="BA245" s="184"/>
      <c r="BB245" s="184"/>
      <c r="BC245" s="184"/>
      <c r="BD245" s="184"/>
      <c r="BE245" s="190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368">
        <f t="shared" si="25"/>
        <v>0</v>
      </c>
      <c r="CE245" s="369"/>
      <c r="CF245" s="369"/>
      <c r="CG245" s="369"/>
      <c r="CH245" s="369"/>
      <c r="CI245" s="370"/>
      <c r="CJ245" s="368">
        <f t="shared" si="26"/>
        <v>0</v>
      </c>
      <c r="CK245" s="369"/>
      <c r="CL245" s="369"/>
      <c r="CM245" s="369"/>
      <c r="CN245" s="369"/>
      <c r="CO245" s="370"/>
      <c r="CP245" s="368">
        <f t="shared" si="27"/>
        <v>0</v>
      </c>
      <c r="CQ245" s="369"/>
      <c r="CR245" s="369"/>
      <c r="CS245" s="369"/>
      <c r="CT245" s="369"/>
      <c r="CU245" s="370"/>
    </row>
    <row r="246" spans="1:99" ht="15" customHeight="1" x14ac:dyDescent="0.2">
      <c r="A246" s="286"/>
      <c r="B246" s="287"/>
      <c r="C246" s="287"/>
      <c r="D246" s="287"/>
      <c r="E246" s="287"/>
      <c r="F246" s="287"/>
      <c r="G246" s="287"/>
      <c r="H246" s="287"/>
      <c r="I246" s="287"/>
      <c r="J246" s="287"/>
      <c r="K246" s="288"/>
      <c r="L246" s="289"/>
      <c r="M246" s="246"/>
      <c r="N246" s="246"/>
      <c r="O246" s="246"/>
      <c r="P246" s="246"/>
      <c r="Q246" s="246"/>
      <c r="R246" s="246"/>
      <c r="S246" s="220"/>
      <c r="T246" s="220"/>
      <c r="U246" s="220"/>
      <c r="V246" s="220"/>
      <c r="W246" s="220"/>
      <c r="X246" s="220"/>
      <c r="Y246" s="220"/>
      <c r="Z246" s="220"/>
      <c r="AA246" s="290"/>
      <c r="AB246" s="291">
        <v>547230501</v>
      </c>
      <c r="AC246" s="291"/>
      <c r="AD246" s="291"/>
      <c r="AE246" s="291"/>
      <c r="AF246" s="291"/>
      <c r="AG246" s="291"/>
      <c r="AH246" s="291"/>
      <c r="AI246" s="291"/>
      <c r="AJ246" s="160"/>
      <c r="AK246" s="160"/>
      <c r="AL246" s="160"/>
      <c r="AM246" s="161"/>
      <c r="AN246" s="42"/>
      <c r="AO246" s="42"/>
      <c r="AP246" s="42"/>
      <c r="AQ246" s="42"/>
      <c r="AR246" s="103"/>
      <c r="AS246" s="103"/>
      <c r="AT246" s="103"/>
      <c r="AU246" s="103"/>
      <c r="AV246" s="103"/>
      <c r="AW246" s="103"/>
      <c r="AX246" s="103"/>
      <c r="AY246" s="103"/>
      <c r="AZ246" s="183"/>
      <c r="BA246" s="184"/>
      <c r="BB246" s="184"/>
      <c r="BC246" s="184"/>
      <c r="BD246" s="184"/>
      <c r="BE246" s="190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368">
        <f t="shared" si="25"/>
        <v>298211</v>
      </c>
      <c r="CE246" s="369"/>
      <c r="CF246" s="369"/>
      <c r="CG246" s="369"/>
      <c r="CH246" s="369"/>
      <c r="CI246" s="370"/>
      <c r="CJ246" s="368">
        <f t="shared" si="26"/>
        <v>298211</v>
      </c>
      <c r="CK246" s="369"/>
      <c r="CL246" s="369"/>
      <c r="CM246" s="369"/>
      <c r="CN246" s="369"/>
      <c r="CO246" s="370"/>
      <c r="CP246" s="368">
        <f t="shared" si="27"/>
        <v>298211</v>
      </c>
      <c r="CQ246" s="369"/>
      <c r="CR246" s="369"/>
      <c r="CS246" s="369"/>
      <c r="CT246" s="369"/>
      <c r="CU246" s="370"/>
    </row>
    <row r="247" spans="1:99" ht="15" customHeight="1" x14ac:dyDescent="0.2">
      <c r="A247" s="286"/>
      <c r="B247" s="287"/>
      <c r="C247" s="287"/>
      <c r="D247" s="287"/>
      <c r="E247" s="287"/>
      <c r="F247" s="287"/>
      <c r="G247" s="287"/>
      <c r="H247" s="287"/>
      <c r="I247" s="287"/>
      <c r="J247" s="287"/>
      <c r="K247" s="288"/>
      <c r="L247" s="289"/>
      <c r="M247" s="246"/>
      <c r="N247" s="246"/>
      <c r="O247" s="246"/>
      <c r="P247" s="246"/>
      <c r="Q247" s="246"/>
      <c r="R247" s="246"/>
      <c r="S247" s="220"/>
      <c r="T247" s="220"/>
      <c r="U247" s="220"/>
      <c r="V247" s="220"/>
      <c r="W247" s="220"/>
      <c r="X247" s="220"/>
      <c r="Y247" s="220"/>
      <c r="Z247" s="220"/>
      <c r="AA247" s="290"/>
      <c r="AB247" s="291">
        <v>547230530</v>
      </c>
      <c r="AC247" s="291"/>
      <c r="AD247" s="291"/>
      <c r="AE247" s="291"/>
      <c r="AF247" s="291"/>
      <c r="AG247" s="291"/>
      <c r="AH247" s="291"/>
      <c r="AI247" s="291"/>
      <c r="AJ247" s="160"/>
      <c r="AK247" s="160"/>
      <c r="AL247" s="160"/>
      <c r="AM247" s="161"/>
      <c r="AN247" s="42"/>
      <c r="AO247" s="42"/>
      <c r="AP247" s="42"/>
      <c r="AQ247" s="42"/>
      <c r="AR247" s="103"/>
      <c r="AS247" s="103"/>
      <c r="AT247" s="103"/>
      <c r="AU247" s="103"/>
      <c r="AV247" s="103"/>
      <c r="AW247" s="103"/>
      <c r="AX247" s="103"/>
      <c r="AY247" s="103"/>
      <c r="AZ247" s="183"/>
      <c r="BA247" s="184"/>
      <c r="BB247" s="184"/>
      <c r="BC247" s="184"/>
      <c r="BD247" s="184"/>
      <c r="BE247" s="190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368">
        <f t="shared" si="25"/>
        <v>0</v>
      </c>
      <c r="CE247" s="369"/>
      <c r="CF247" s="369"/>
      <c r="CG247" s="369"/>
      <c r="CH247" s="369"/>
      <c r="CI247" s="370"/>
      <c r="CJ247" s="368">
        <f t="shared" si="26"/>
        <v>0</v>
      </c>
      <c r="CK247" s="369"/>
      <c r="CL247" s="369"/>
      <c r="CM247" s="369"/>
      <c r="CN247" s="369"/>
      <c r="CO247" s="370"/>
      <c r="CP247" s="368">
        <f t="shared" si="27"/>
        <v>0</v>
      </c>
      <c r="CQ247" s="369"/>
      <c r="CR247" s="369"/>
      <c r="CS247" s="369"/>
      <c r="CT247" s="369"/>
      <c r="CU247" s="370"/>
    </row>
    <row r="248" spans="1:99" ht="15" customHeight="1" x14ac:dyDescent="0.2">
      <c r="A248" s="286"/>
      <c r="B248" s="287"/>
      <c r="C248" s="287"/>
      <c r="D248" s="287"/>
      <c r="E248" s="287"/>
      <c r="F248" s="287"/>
      <c r="G248" s="287"/>
      <c r="H248" s="287"/>
      <c r="I248" s="287"/>
      <c r="J248" s="287"/>
      <c r="K248" s="288"/>
      <c r="L248" s="289"/>
      <c r="M248" s="246"/>
      <c r="N248" s="246"/>
      <c r="O248" s="246"/>
      <c r="P248" s="246"/>
      <c r="Q248" s="246"/>
      <c r="R248" s="246"/>
      <c r="S248" s="220"/>
      <c r="T248" s="220"/>
      <c r="U248" s="220"/>
      <c r="V248" s="220"/>
      <c r="W248" s="220"/>
      <c r="X248" s="220"/>
      <c r="Y248" s="220"/>
      <c r="Z248" s="220"/>
      <c r="AA248" s="290"/>
      <c r="AB248" s="291" t="s">
        <v>725</v>
      </c>
      <c r="AC248" s="291"/>
      <c r="AD248" s="291"/>
      <c r="AE248" s="291"/>
      <c r="AF248" s="291"/>
      <c r="AG248" s="291"/>
      <c r="AH248" s="291"/>
      <c r="AI248" s="291"/>
      <c r="AJ248" s="160"/>
      <c r="AK248" s="160"/>
      <c r="AL248" s="160"/>
      <c r="AM248" s="161"/>
      <c r="AN248" s="42"/>
      <c r="AO248" s="42"/>
      <c r="AP248" s="42"/>
      <c r="AQ248" s="42"/>
      <c r="AR248" s="103"/>
      <c r="AS248" s="103"/>
      <c r="AT248" s="103"/>
      <c r="AU248" s="103"/>
      <c r="AV248" s="103"/>
      <c r="AW248" s="103"/>
      <c r="AX248" s="103"/>
      <c r="AY248" s="103"/>
      <c r="AZ248" s="183"/>
      <c r="BA248" s="184"/>
      <c r="BB248" s="184"/>
      <c r="BC248" s="184"/>
      <c r="BD248" s="184"/>
      <c r="BE248" s="190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368">
        <f t="shared" si="25"/>
        <v>1800</v>
      </c>
      <c r="CE248" s="369"/>
      <c r="CF248" s="369"/>
      <c r="CG248" s="369"/>
      <c r="CH248" s="369"/>
      <c r="CI248" s="370"/>
      <c r="CJ248" s="368">
        <f t="shared" si="26"/>
        <v>1800</v>
      </c>
      <c r="CK248" s="369"/>
      <c r="CL248" s="369"/>
      <c r="CM248" s="369"/>
      <c r="CN248" s="369"/>
      <c r="CO248" s="370"/>
      <c r="CP248" s="368">
        <f t="shared" si="27"/>
        <v>1800</v>
      </c>
      <c r="CQ248" s="369"/>
      <c r="CR248" s="369"/>
      <c r="CS248" s="369"/>
      <c r="CT248" s="369"/>
      <c r="CU248" s="370"/>
    </row>
    <row r="249" spans="1:99" ht="15" customHeight="1" x14ac:dyDescent="0.2">
      <c r="A249" s="286"/>
      <c r="B249" s="287"/>
      <c r="C249" s="287"/>
      <c r="D249" s="287"/>
      <c r="E249" s="287"/>
      <c r="F249" s="287"/>
      <c r="G249" s="287"/>
      <c r="H249" s="287"/>
      <c r="I249" s="287"/>
      <c r="J249" s="287"/>
      <c r="K249" s="288"/>
      <c r="L249" s="289"/>
      <c r="M249" s="246"/>
      <c r="N249" s="246"/>
      <c r="O249" s="246"/>
      <c r="P249" s="246"/>
      <c r="Q249" s="246"/>
      <c r="R249" s="246"/>
      <c r="S249" s="220"/>
      <c r="T249" s="220"/>
      <c r="U249" s="220"/>
      <c r="V249" s="220"/>
      <c r="W249" s="220"/>
      <c r="X249" s="220"/>
      <c r="Y249" s="220"/>
      <c r="Z249" s="220"/>
      <c r="AA249" s="290"/>
      <c r="AB249" s="291">
        <v>547230537</v>
      </c>
      <c r="AC249" s="291"/>
      <c r="AD249" s="291"/>
      <c r="AE249" s="291"/>
      <c r="AF249" s="291"/>
      <c r="AG249" s="291"/>
      <c r="AH249" s="291"/>
      <c r="AI249" s="291"/>
      <c r="AJ249" s="160"/>
      <c r="AK249" s="160"/>
      <c r="AL249" s="160"/>
      <c r="AM249" s="161"/>
      <c r="AN249" s="42"/>
      <c r="AO249" s="42"/>
      <c r="AP249" s="42"/>
      <c r="AQ249" s="42"/>
      <c r="AR249" s="103"/>
      <c r="AS249" s="103"/>
      <c r="AT249" s="103"/>
      <c r="AU249" s="103"/>
      <c r="AV249" s="103"/>
      <c r="AW249" s="103"/>
      <c r="AX249" s="103"/>
      <c r="AY249" s="103"/>
      <c r="AZ249" s="183"/>
      <c r="BA249" s="184"/>
      <c r="BB249" s="184"/>
      <c r="BC249" s="184"/>
      <c r="BD249" s="184"/>
      <c r="BE249" s="190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368">
        <f t="shared" si="25"/>
        <v>25411</v>
      </c>
      <c r="CE249" s="369"/>
      <c r="CF249" s="369"/>
      <c r="CG249" s="369"/>
      <c r="CH249" s="369"/>
      <c r="CI249" s="370"/>
      <c r="CJ249" s="368">
        <f t="shared" si="26"/>
        <v>25411</v>
      </c>
      <c r="CK249" s="369"/>
      <c r="CL249" s="369"/>
      <c r="CM249" s="369"/>
      <c r="CN249" s="369"/>
      <c r="CO249" s="370"/>
      <c r="CP249" s="368">
        <f t="shared" si="27"/>
        <v>25411</v>
      </c>
      <c r="CQ249" s="369"/>
      <c r="CR249" s="369"/>
      <c r="CS249" s="369"/>
      <c r="CT249" s="369"/>
      <c r="CU249" s="370"/>
    </row>
    <row r="250" spans="1:99" ht="15" customHeight="1" thickBot="1" x14ac:dyDescent="0.25">
      <c r="A250" s="286"/>
      <c r="B250" s="287"/>
      <c r="C250" s="287"/>
      <c r="D250" s="287"/>
      <c r="E250" s="287"/>
      <c r="F250" s="287"/>
      <c r="G250" s="287"/>
      <c r="H250" s="287"/>
      <c r="I250" s="287"/>
      <c r="J250" s="287"/>
      <c r="K250" s="288"/>
      <c r="L250" s="289"/>
      <c r="M250" s="246"/>
      <c r="N250" s="246"/>
      <c r="O250" s="246"/>
      <c r="P250" s="246"/>
      <c r="Q250" s="246"/>
      <c r="R250" s="246"/>
      <c r="S250" s="220"/>
      <c r="T250" s="220"/>
      <c r="U250" s="220"/>
      <c r="V250" s="220"/>
      <c r="W250" s="220"/>
      <c r="X250" s="220"/>
      <c r="Y250" s="220"/>
      <c r="Z250" s="220"/>
      <c r="AA250" s="290"/>
      <c r="AB250" s="249"/>
      <c r="AC250" s="249"/>
      <c r="AD250" s="249"/>
      <c r="AE250" s="249"/>
      <c r="AF250" s="249"/>
      <c r="AG250" s="249"/>
      <c r="AH250" s="249"/>
      <c r="AI250" s="249"/>
      <c r="AJ250" s="160"/>
      <c r="AK250" s="160"/>
      <c r="AL250" s="160"/>
      <c r="AM250" s="161"/>
      <c r="AN250" s="42"/>
      <c r="AO250" s="42"/>
      <c r="AP250" s="42"/>
      <c r="AQ250" s="42"/>
      <c r="AR250" s="103"/>
      <c r="AS250" s="103"/>
      <c r="AT250" s="103"/>
      <c r="AU250" s="103"/>
      <c r="AV250" s="103"/>
      <c r="AW250" s="103"/>
      <c r="AX250" s="103"/>
      <c r="AY250" s="103"/>
      <c r="AZ250" s="183"/>
      <c r="BA250" s="184"/>
      <c r="BB250" s="184"/>
      <c r="BC250" s="184"/>
      <c r="BD250" s="184"/>
      <c r="BE250" s="190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332"/>
      <c r="CE250" s="333"/>
      <c r="CF250" s="333"/>
      <c r="CG250" s="333"/>
      <c r="CH250" s="333"/>
      <c r="CI250" s="334"/>
      <c r="CJ250" s="332"/>
      <c r="CK250" s="333"/>
      <c r="CL250" s="333"/>
      <c r="CM250" s="333"/>
      <c r="CN250" s="333"/>
      <c r="CO250" s="334"/>
      <c r="CP250" s="332"/>
      <c r="CQ250" s="333"/>
      <c r="CR250" s="333"/>
      <c r="CS250" s="333"/>
      <c r="CT250" s="333"/>
      <c r="CU250" s="334"/>
    </row>
    <row r="251" spans="1:99" s="24" customFormat="1" ht="15" customHeight="1" thickBot="1" x14ac:dyDescent="0.25">
      <c r="A251" s="335"/>
      <c r="B251" s="336"/>
      <c r="C251" s="336"/>
      <c r="D251" s="336"/>
      <c r="E251" s="336"/>
      <c r="F251" s="336"/>
      <c r="G251" s="336"/>
      <c r="H251" s="336"/>
      <c r="I251" s="336"/>
      <c r="J251" s="336"/>
      <c r="K251" s="337"/>
      <c r="L251" s="303" t="s">
        <v>575</v>
      </c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5"/>
      <c r="AJ251" s="488"/>
      <c r="AK251" s="489"/>
      <c r="AL251" s="489"/>
      <c r="AM251" s="490"/>
      <c r="AN251" s="591"/>
      <c r="AO251" s="591"/>
      <c r="AP251" s="591"/>
      <c r="AQ251" s="591"/>
      <c r="AR251" s="491"/>
      <c r="AS251" s="491"/>
      <c r="AT251" s="491"/>
      <c r="AU251" s="491"/>
      <c r="AV251" s="491"/>
      <c r="AW251" s="491"/>
      <c r="AX251" s="491"/>
      <c r="AY251" s="491"/>
      <c r="AZ251" s="504"/>
      <c r="BA251" s="505"/>
      <c r="BB251" s="505"/>
      <c r="BC251" s="505"/>
      <c r="BD251" s="505"/>
      <c r="BE251" s="506"/>
      <c r="BF251" s="491"/>
      <c r="BG251" s="491"/>
      <c r="BH251" s="491"/>
      <c r="BI251" s="491"/>
      <c r="BJ251" s="491"/>
      <c r="BK251" s="491"/>
      <c r="BL251" s="491"/>
      <c r="BM251" s="491"/>
      <c r="BN251" s="491"/>
      <c r="BO251" s="491"/>
      <c r="BP251" s="491"/>
      <c r="BQ251" s="491"/>
      <c r="BR251" s="491"/>
      <c r="BS251" s="491"/>
      <c r="BT251" s="491"/>
      <c r="BU251" s="491"/>
      <c r="BV251" s="491"/>
      <c r="BW251" s="491"/>
      <c r="BX251" s="491"/>
      <c r="BY251" s="491"/>
      <c r="BZ251" s="491"/>
      <c r="CA251" s="491"/>
      <c r="CB251" s="491"/>
      <c r="CC251" s="504"/>
      <c r="CD251" s="300">
        <f>SUM(CD240:CI250)</f>
        <v>1509778</v>
      </c>
      <c r="CE251" s="301"/>
      <c r="CF251" s="301"/>
      <c r="CG251" s="301"/>
      <c r="CH251" s="301"/>
      <c r="CI251" s="347"/>
      <c r="CJ251" s="300">
        <f>SUM(CJ240:CO250)</f>
        <v>1509778</v>
      </c>
      <c r="CK251" s="301"/>
      <c r="CL251" s="301"/>
      <c r="CM251" s="301"/>
      <c r="CN251" s="301"/>
      <c r="CO251" s="347"/>
      <c r="CP251" s="300">
        <f>SUM(CP240:CU250)</f>
        <v>1509778</v>
      </c>
      <c r="CQ251" s="301"/>
      <c r="CR251" s="301"/>
      <c r="CS251" s="301"/>
      <c r="CT251" s="301"/>
      <c r="CU251" s="347"/>
    </row>
    <row r="252" spans="1:99" ht="15" customHeight="1" thickBot="1" x14ac:dyDescent="0.25">
      <c r="A252" s="286" t="s">
        <v>636</v>
      </c>
      <c r="B252" s="287"/>
      <c r="C252" s="287"/>
      <c r="D252" s="287"/>
      <c r="E252" s="287"/>
      <c r="F252" s="287"/>
      <c r="G252" s="287"/>
      <c r="H252" s="287"/>
      <c r="I252" s="287"/>
      <c r="J252" s="287"/>
      <c r="K252" s="288"/>
      <c r="L252" s="289" t="s">
        <v>507</v>
      </c>
      <c r="M252" s="246"/>
      <c r="N252" s="246"/>
      <c r="O252" s="246"/>
      <c r="P252" s="246"/>
      <c r="Q252" s="246"/>
      <c r="R252" s="246"/>
      <c r="S252" s="339" t="s">
        <v>620</v>
      </c>
      <c r="T252" s="339"/>
      <c r="U252" s="339"/>
      <c r="V252" s="339"/>
      <c r="W252" s="339"/>
      <c r="X252" s="339"/>
      <c r="Y252" s="339"/>
      <c r="Z252" s="339"/>
      <c r="AA252" s="340"/>
      <c r="AB252" s="307" t="s">
        <v>501</v>
      </c>
      <c r="AC252" s="307"/>
      <c r="AD252" s="307"/>
      <c r="AE252" s="307"/>
      <c r="AF252" s="307"/>
      <c r="AG252" s="307"/>
      <c r="AH252" s="307"/>
      <c r="AI252" s="307"/>
      <c r="AJ252" s="69" t="s">
        <v>569</v>
      </c>
      <c r="AK252" s="69"/>
      <c r="AL252" s="69"/>
      <c r="AM252" s="344"/>
      <c r="AN252" s="107">
        <v>1</v>
      </c>
      <c r="AO252" s="107"/>
      <c r="AP252" s="107"/>
      <c r="AQ252" s="107"/>
      <c r="AR252" s="503">
        <v>1</v>
      </c>
      <c r="AS252" s="503"/>
      <c r="AT252" s="503"/>
      <c r="AU252" s="503"/>
      <c r="AV252" s="503">
        <v>1</v>
      </c>
      <c r="AW252" s="503"/>
      <c r="AX252" s="503"/>
      <c r="AY252" s="503"/>
      <c r="AZ252" s="242">
        <f>CD252/AN252</f>
        <v>0</v>
      </c>
      <c r="BA252" s="341"/>
      <c r="BB252" s="341"/>
      <c r="BC252" s="341"/>
      <c r="BD252" s="341"/>
      <c r="BE252" s="342"/>
      <c r="BF252" s="343">
        <v>0</v>
      </c>
      <c r="BG252" s="343"/>
      <c r="BH252" s="343"/>
      <c r="BI252" s="343"/>
      <c r="BJ252" s="343"/>
      <c r="BK252" s="343"/>
      <c r="BL252" s="343">
        <v>0</v>
      </c>
      <c r="BM252" s="343"/>
      <c r="BN252" s="343"/>
      <c r="BO252" s="343"/>
      <c r="BP252" s="343"/>
      <c r="BQ252" s="343"/>
      <c r="BR252" s="343"/>
      <c r="BS252" s="343"/>
      <c r="BT252" s="343"/>
      <c r="BU252" s="343"/>
      <c r="BV252" s="343"/>
      <c r="BW252" s="343"/>
      <c r="BX252" s="343"/>
      <c r="BY252" s="343"/>
      <c r="BZ252" s="343"/>
      <c r="CA252" s="343"/>
      <c r="CB252" s="343"/>
      <c r="CC252" s="343"/>
      <c r="CD252" s="242">
        <v>0</v>
      </c>
      <c r="CE252" s="341"/>
      <c r="CF252" s="341"/>
      <c r="CG252" s="341"/>
      <c r="CH252" s="341"/>
      <c r="CI252" s="342"/>
      <c r="CJ252" s="242">
        <v>0</v>
      </c>
      <c r="CK252" s="341"/>
      <c r="CL252" s="341"/>
      <c r="CM252" s="341"/>
      <c r="CN252" s="341"/>
      <c r="CO252" s="342"/>
      <c r="CP252" s="242">
        <v>0</v>
      </c>
      <c r="CQ252" s="341"/>
      <c r="CR252" s="341"/>
      <c r="CS252" s="341"/>
      <c r="CT252" s="341"/>
      <c r="CU252" s="342"/>
    </row>
    <row r="253" spans="1:99" s="24" customFormat="1" ht="15" customHeight="1" thickBot="1" x14ac:dyDescent="0.25">
      <c r="A253" s="335"/>
      <c r="B253" s="336"/>
      <c r="C253" s="336"/>
      <c r="D253" s="336"/>
      <c r="E253" s="336"/>
      <c r="F253" s="336"/>
      <c r="G253" s="336"/>
      <c r="H253" s="336"/>
      <c r="I253" s="336"/>
      <c r="J253" s="336"/>
      <c r="K253" s="337"/>
      <c r="L253" s="303" t="s">
        <v>637</v>
      </c>
      <c r="M253" s="304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5"/>
      <c r="AJ253" s="322"/>
      <c r="AK253" s="323"/>
      <c r="AL253" s="323"/>
      <c r="AM253" s="324"/>
      <c r="AN253" s="325"/>
      <c r="AO253" s="326"/>
      <c r="AP253" s="326"/>
      <c r="AQ253" s="327"/>
      <c r="AR253" s="312"/>
      <c r="AS253" s="313"/>
      <c r="AT253" s="313"/>
      <c r="AU253" s="314"/>
      <c r="AV253" s="312"/>
      <c r="AW253" s="313"/>
      <c r="AX253" s="313"/>
      <c r="AY253" s="314"/>
      <c r="AZ253" s="312"/>
      <c r="BA253" s="313"/>
      <c r="BB253" s="313"/>
      <c r="BC253" s="313"/>
      <c r="BD253" s="313"/>
      <c r="BE253" s="314"/>
      <c r="BF253" s="312"/>
      <c r="BG253" s="313"/>
      <c r="BH253" s="313"/>
      <c r="BI253" s="313"/>
      <c r="BJ253" s="313"/>
      <c r="BK253" s="314"/>
      <c r="BL253" s="312"/>
      <c r="BM253" s="313"/>
      <c r="BN253" s="313"/>
      <c r="BO253" s="313"/>
      <c r="BP253" s="313"/>
      <c r="BQ253" s="314"/>
      <c r="BR253" s="312"/>
      <c r="BS253" s="313"/>
      <c r="BT253" s="313"/>
      <c r="BU253" s="314"/>
      <c r="BV253" s="312"/>
      <c r="BW253" s="313"/>
      <c r="BX253" s="313"/>
      <c r="BY253" s="314"/>
      <c r="BZ253" s="312"/>
      <c r="CA253" s="313"/>
      <c r="CB253" s="313"/>
      <c r="CC253" s="315"/>
      <c r="CD253" s="300">
        <f>SUM(CD252)</f>
        <v>0</v>
      </c>
      <c r="CE253" s="301"/>
      <c r="CF253" s="301"/>
      <c r="CG253" s="301"/>
      <c r="CH253" s="301"/>
      <c r="CI253" s="302"/>
      <c r="CJ253" s="300">
        <f>SUM(CJ252)</f>
        <v>0</v>
      </c>
      <c r="CK253" s="301"/>
      <c r="CL253" s="301"/>
      <c r="CM253" s="301"/>
      <c r="CN253" s="301"/>
      <c r="CO253" s="302"/>
      <c r="CP253" s="300">
        <f>SUM(CP252)</f>
        <v>0</v>
      </c>
      <c r="CQ253" s="301"/>
      <c r="CR253" s="301"/>
      <c r="CS253" s="301"/>
      <c r="CT253" s="301"/>
      <c r="CU253" s="302"/>
    </row>
    <row r="254" spans="1:99" ht="15" customHeight="1" x14ac:dyDescent="0.2">
      <c r="A254" s="286" t="s">
        <v>576</v>
      </c>
      <c r="B254" s="287"/>
      <c r="C254" s="287"/>
      <c r="D254" s="287"/>
      <c r="E254" s="287"/>
      <c r="F254" s="287"/>
      <c r="G254" s="287"/>
      <c r="H254" s="287"/>
      <c r="I254" s="287"/>
      <c r="J254" s="287"/>
      <c r="K254" s="288"/>
      <c r="L254" s="289" t="s">
        <v>507</v>
      </c>
      <c r="M254" s="246"/>
      <c r="N254" s="246"/>
      <c r="O254" s="246"/>
      <c r="P254" s="246"/>
      <c r="Q254" s="246"/>
      <c r="R254" s="246"/>
      <c r="S254" s="339" t="s">
        <v>620</v>
      </c>
      <c r="T254" s="339"/>
      <c r="U254" s="339"/>
      <c r="V254" s="339"/>
      <c r="W254" s="339"/>
      <c r="X254" s="339"/>
      <c r="Y254" s="339"/>
      <c r="Z254" s="339"/>
      <c r="AA254" s="340"/>
      <c r="AB254" s="307" t="s">
        <v>501</v>
      </c>
      <c r="AC254" s="307"/>
      <c r="AD254" s="307"/>
      <c r="AE254" s="307"/>
      <c r="AF254" s="307"/>
      <c r="AG254" s="307"/>
      <c r="AH254" s="307"/>
      <c r="AI254" s="307"/>
      <c r="AJ254" s="69" t="s">
        <v>569</v>
      </c>
      <c r="AK254" s="69"/>
      <c r="AL254" s="69"/>
      <c r="AM254" s="344"/>
      <c r="AN254" s="107">
        <v>1</v>
      </c>
      <c r="AO254" s="107"/>
      <c r="AP254" s="107"/>
      <c r="AQ254" s="107"/>
      <c r="AR254" s="503">
        <v>1</v>
      </c>
      <c r="AS254" s="503"/>
      <c r="AT254" s="503"/>
      <c r="AU254" s="503"/>
      <c r="AV254" s="503">
        <v>1</v>
      </c>
      <c r="AW254" s="503"/>
      <c r="AX254" s="503"/>
      <c r="AY254" s="503"/>
      <c r="AZ254" s="242">
        <f>CD254/AN254</f>
        <v>0</v>
      </c>
      <c r="BA254" s="341"/>
      <c r="BB254" s="341"/>
      <c r="BC254" s="341"/>
      <c r="BD254" s="341"/>
      <c r="BE254" s="342"/>
      <c r="BF254" s="343">
        <v>0</v>
      </c>
      <c r="BG254" s="343"/>
      <c r="BH254" s="343"/>
      <c r="BI254" s="343"/>
      <c r="BJ254" s="343"/>
      <c r="BK254" s="343"/>
      <c r="BL254" s="343">
        <v>0</v>
      </c>
      <c r="BM254" s="343"/>
      <c r="BN254" s="343"/>
      <c r="BO254" s="343"/>
      <c r="BP254" s="343"/>
      <c r="BQ254" s="343"/>
      <c r="BR254" s="343"/>
      <c r="BS254" s="343"/>
      <c r="BT254" s="343"/>
      <c r="BU254" s="343"/>
      <c r="BV254" s="343"/>
      <c r="BW254" s="343"/>
      <c r="BX254" s="343"/>
      <c r="BY254" s="343"/>
      <c r="BZ254" s="343"/>
      <c r="CA254" s="343"/>
      <c r="CB254" s="343"/>
      <c r="CC254" s="343"/>
      <c r="CD254" s="242">
        <v>0</v>
      </c>
      <c r="CE254" s="341"/>
      <c r="CF254" s="341"/>
      <c r="CG254" s="341"/>
      <c r="CH254" s="341"/>
      <c r="CI254" s="342"/>
      <c r="CJ254" s="242">
        <v>0</v>
      </c>
      <c r="CK254" s="341"/>
      <c r="CL254" s="341"/>
      <c r="CM254" s="341"/>
      <c r="CN254" s="341"/>
      <c r="CO254" s="342"/>
      <c r="CP254" s="242">
        <v>0</v>
      </c>
      <c r="CQ254" s="341"/>
      <c r="CR254" s="341"/>
      <c r="CS254" s="341"/>
      <c r="CT254" s="341"/>
      <c r="CU254" s="342"/>
    </row>
    <row r="255" spans="1:99" ht="15" customHeight="1" x14ac:dyDescent="0.2">
      <c r="A255" s="286" t="s">
        <v>576</v>
      </c>
      <c r="B255" s="287"/>
      <c r="C255" s="287"/>
      <c r="D255" s="287"/>
      <c r="E255" s="287"/>
      <c r="F255" s="287"/>
      <c r="G255" s="287"/>
      <c r="H255" s="287"/>
      <c r="I255" s="287"/>
      <c r="J255" s="287"/>
      <c r="K255" s="288"/>
      <c r="L255" s="289" t="s">
        <v>507</v>
      </c>
      <c r="M255" s="246"/>
      <c r="N255" s="246"/>
      <c r="O255" s="246"/>
      <c r="P255" s="246"/>
      <c r="Q255" s="246"/>
      <c r="R255" s="246"/>
      <c r="S255" s="220"/>
      <c r="T255" s="220"/>
      <c r="U255" s="220"/>
      <c r="V255" s="220"/>
      <c r="W255" s="220"/>
      <c r="X255" s="220"/>
      <c r="Y255" s="220"/>
      <c r="Z255" s="220"/>
      <c r="AA255" s="290"/>
      <c r="AB255" s="307" t="s">
        <v>501</v>
      </c>
      <c r="AC255" s="307"/>
      <c r="AD255" s="307"/>
      <c r="AE255" s="307"/>
      <c r="AF255" s="307"/>
      <c r="AG255" s="307"/>
      <c r="AH255" s="307"/>
      <c r="AI255" s="307"/>
      <c r="AJ255" s="69" t="s">
        <v>606</v>
      </c>
      <c r="AK255" s="69"/>
      <c r="AL255" s="69"/>
      <c r="AM255" s="344"/>
      <c r="AN255" s="107">
        <v>1</v>
      </c>
      <c r="AO255" s="107"/>
      <c r="AP255" s="107"/>
      <c r="AQ255" s="107"/>
      <c r="AR255" s="503">
        <v>1</v>
      </c>
      <c r="AS255" s="503"/>
      <c r="AT255" s="503"/>
      <c r="AU255" s="503"/>
      <c r="AV255" s="503">
        <v>1</v>
      </c>
      <c r="AW255" s="503"/>
      <c r="AX255" s="503"/>
      <c r="AY255" s="503"/>
      <c r="AZ255" s="242">
        <f>CD255/AN255</f>
        <v>0</v>
      </c>
      <c r="BA255" s="341"/>
      <c r="BB255" s="341"/>
      <c r="BC255" s="341"/>
      <c r="BD255" s="341"/>
      <c r="BE255" s="342"/>
      <c r="BF255" s="343">
        <v>0</v>
      </c>
      <c r="BG255" s="343"/>
      <c r="BH255" s="343"/>
      <c r="BI255" s="343"/>
      <c r="BJ255" s="343"/>
      <c r="BK255" s="343"/>
      <c r="BL255" s="343">
        <v>0</v>
      </c>
      <c r="BM255" s="343"/>
      <c r="BN255" s="343"/>
      <c r="BO255" s="343"/>
      <c r="BP255" s="343"/>
      <c r="BQ255" s="343"/>
      <c r="BR255" s="343"/>
      <c r="BS255" s="343"/>
      <c r="BT255" s="343"/>
      <c r="BU255" s="343"/>
      <c r="BV255" s="343"/>
      <c r="BW255" s="343"/>
      <c r="BX255" s="343"/>
      <c r="BY255" s="343"/>
      <c r="BZ255" s="343"/>
      <c r="CA255" s="343"/>
      <c r="CB255" s="343"/>
      <c r="CC255" s="343"/>
      <c r="CD255" s="242">
        <v>0</v>
      </c>
      <c r="CE255" s="341"/>
      <c r="CF255" s="341"/>
      <c r="CG255" s="341"/>
      <c r="CH255" s="341"/>
      <c r="CI255" s="342"/>
      <c r="CJ255" s="242">
        <v>0</v>
      </c>
      <c r="CK255" s="341"/>
      <c r="CL255" s="341"/>
      <c r="CM255" s="341"/>
      <c r="CN255" s="341"/>
      <c r="CO255" s="342"/>
      <c r="CP255" s="242">
        <v>0</v>
      </c>
      <c r="CQ255" s="341"/>
      <c r="CR255" s="341"/>
      <c r="CS255" s="341"/>
      <c r="CT255" s="341"/>
      <c r="CU255" s="342"/>
    </row>
    <row r="256" spans="1:99" ht="15" customHeight="1" x14ac:dyDescent="0.2">
      <c r="A256" s="286" t="s">
        <v>576</v>
      </c>
      <c r="B256" s="287"/>
      <c r="C256" s="287"/>
      <c r="D256" s="287"/>
      <c r="E256" s="287"/>
      <c r="F256" s="287"/>
      <c r="G256" s="287"/>
      <c r="H256" s="287"/>
      <c r="I256" s="287"/>
      <c r="J256" s="287"/>
      <c r="K256" s="288"/>
      <c r="L256" s="289" t="s">
        <v>507</v>
      </c>
      <c r="M256" s="246"/>
      <c r="N256" s="246"/>
      <c r="O256" s="246"/>
      <c r="P256" s="246"/>
      <c r="Q256" s="246"/>
      <c r="R256" s="246"/>
      <c r="S256" s="220"/>
      <c r="T256" s="220"/>
      <c r="U256" s="220"/>
      <c r="V256" s="220"/>
      <c r="W256" s="220"/>
      <c r="X256" s="220"/>
      <c r="Y256" s="220"/>
      <c r="Z256" s="220"/>
      <c r="AA256" s="290"/>
      <c r="AB256" s="307">
        <v>547230506</v>
      </c>
      <c r="AC256" s="307"/>
      <c r="AD256" s="307"/>
      <c r="AE256" s="307"/>
      <c r="AF256" s="307"/>
      <c r="AG256" s="307"/>
      <c r="AH256" s="307"/>
      <c r="AI256" s="307"/>
      <c r="AJ256" s="69" t="s">
        <v>606</v>
      </c>
      <c r="AK256" s="69"/>
      <c r="AL256" s="69"/>
      <c r="AM256" s="344"/>
      <c r="AN256" s="107">
        <v>1</v>
      </c>
      <c r="AO256" s="107"/>
      <c r="AP256" s="107"/>
      <c r="AQ256" s="107"/>
      <c r="AR256" s="503">
        <v>1</v>
      </c>
      <c r="AS256" s="503"/>
      <c r="AT256" s="503"/>
      <c r="AU256" s="503"/>
      <c r="AV256" s="503">
        <v>1</v>
      </c>
      <c r="AW256" s="503"/>
      <c r="AX256" s="503"/>
      <c r="AY256" s="503"/>
      <c r="AZ256" s="242">
        <f>CD256/AN256</f>
        <v>0</v>
      </c>
      <c r="BA256" s="341"/>
      <c r="BB256" s="341"/>
      <c r="BC256" s="341"/>
      <c r="BD256" s="341"/>
      <c r="BE256" s="342"/>
      <c r="BF256" s="343">
        <v>0</v>
      </c>
      <c r="BG256" s="343"/>
      <c r="BH256" s="343"/>
      <c r="BI256" s="343"/>
      <c r="BJ256" s="343"/>
      <c r="BK256" s="343"/>
      <c r="BL256" s="343">
        <v>0</v>
      </c>
      <c r="BM256" s="343"/>
      <c r="BN256" s="343"/>
      <c r="BO256" s="343"/>
      <c r="BP256" s="343"/>
      <c r="BQ256" s="343"/>
      <c r="BR256" s="343"/>
      <c r="BS256" s="343"/>
      <c r="BT256" s="343"/>
      <c r="BU256" s="343"/>
      <c r="BV256" s="343"/>
      <c r="BW256" s="343"/>
      <c r="BX256" s="343"/>
      <c r="BY256" s="343"/>
      <c r="BZ256" s="343"/>
      <c r="CA256" s="343"/>
      <c r="CB256" s="343"/>
      <c r="CC256" s="343"/>
      <c r="CD256" s="242">
        <v>0</v>
      </c>
      <c r="CE256" s="341"/>
      <c r="CF256" s="341"/>
      <c r="CG256" s="341"/>
      <c r="CH256" s="341"/>
      <c r="CI256" s="342"/>
      <c r="CJ256" s="242">
        <v>0</v>
      </c>
      <c r="CK256" s="341"/>
      <c r="CL256" s="341"/>
      <c r="CM256" s="341"/>
      <c r="CN256" s="341"/>
      <c r="CO256" s="342"/>
      <c r="CP256" s="242">
        <v>0</v>
      </c>
      <c r="CQ256" s="341"/>
      <c r="CR256" s="341"/>
      <c r="CS256" s="341"/>
      <c r="CT256" s="341"/>
      <c r="CU256" s="342"/>
    </row>
    <row r="257" spans="1:99" ht="15" customHeight="1" x14ac:dyDescent="0.2">
      <c r="A257" s="286" t="s">
        <v>577</v>
      </c>
      <c r="B257" s="287"/>
      <c r="C257" s="287"/>
      <c r="D257" s="287"/>
      <c r="E257" s="287"/>
      <c r="F257" s="287"/>
      <c r="G257" s="287"/>
      <c r="H257" s="287"/>
      <c r="I257" s="287"/>
      <c r="J257" s="287"/>
      <c r="K257" s="288"/>
      <c r="L257" s="289" t="s">
        <v>507</v>
      </c>
      <c r="M257" s="246"/>
      <c r="N257" s="246"/>
      <c r="O257" s="246"/>
      <c r="P257" s="246"/>
      <c r="Q257" s="246"/>
      <c r="R257" s="246"/>
      <c r="S257" s="220"/>
      <c r="T257" s="220"/>
      <c r="U257" s="220"/>
      <c r="V257" s="220"/>
      <c r="W257" s="220"/>
      <c r="X257" s="220"/>
      <c r="Y257" s="220"/>
      <c r="Z257" s="220"/>
      <c r="AA257" s="290"/>
      <c r="AB257" s="307">
        <v>547230401</v>
      </c>
      <c r="AC257" s="307"/>
      <c r="AD257" s="307"/>
      <c r="AE257" s="307"/>
      <c r="AF257" s="307"/>
      <c r="AG257" s="307"/>
      <c r="AH257" s="307"/>
      <c r="AI257" s="307"/>
      <c r="AJ257" s="160"/>
      <c r="AK257" s="160"/>
      <c r="AL257" s="160"/>
      <c r="AM257" s="161"/>
      <c r="AN257" s="42">
        <v>1</v>
      </c>
      <c r="AO257" s="42"/>
      <c r="AP257" s="42"/>
      <c r="AQ257" s="42"/>
      <c r="AR257" s="292">
        <v>1</v>
      </c>
      <c r="AS257" s="292"/>
      <c r="AT257" s="292"/>
      <c r="AU257" s="292"/>
      <c r="AV257" s="292">
        <v>1</v>
      </c>
      <c r="AW257" s="292"/>
      <c r="AX257" s="292"/>
      <c r="AY257" s="292"/>
      <c r="AZ257" s="183">
        <f>CD257/AN257</f>
        <v>20000</v>
      </c>
      <c r="BA257" s="184"/>
      <c r="BB257" s="184"/>
      <c r="BC257" s="184"/>
      <c r="BD257" s="184"/>
      <c r="BE257" s="190"/>
      <c r="BF257" s="103">
        <v>20000</v>
      </c>
      <c r="BG257" s="103"/>
      <c r="BH257" s="103"/>
      <c r="BI257" s="103"/>
      <c r="BJ257" s="103"/>
      <c r="BK257" s="103"/>
      <c r="BL257" s="103">
        <v>20000</v>
      </c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83">
        <v>20000</v>
      </c>
      <c r="CE257" s="184"/>
      <c r="CF257" s="184"/>
      <c r="CG257" s="184"/>
      <c r="CH257" s="184"/>
      <c r="CI257" s="190"/>
      <c r="CJ257" s="183">
        <v>20000</v>
      </c>
      <c r="CK257" s="184"/>
      <c r="CL257" s="184"/>
      <c r="CM257" s="184"/>
      <c r="CN257" s="184"/>
      <c r="CO257" s="190"/>
      <c r="CP257" s="183">
        <v>20000</v>
      </c>
      <c r="CQ257" s="184"/>
      <c r="CR257" s="184"/>
      <c r="CS257" s="184"/>
      <c r="CT257" s="184"/>
      <c r="CU257" s="190"/>
    </row>
    <row r="258" spans="1:99" ht="15" customHeight="1" thickBot="1" x14ac:dyDescent="0.25">
      <c r="A258" s="286" t="s">
        <v>578</v>
      </c>
      <c r="B258" s="287"/>
      <c r="C258" s="287"/>
      <c r="D258" s="287"/>
      <c r="E258" s="287"/>
      <c r="F258" s="287"/>
      <c r="G258" s="287"/>
      <c r="H258" s="287"/>
      <c r="I258" s="287"/>
      <c r="J258" s="287"/>
      <c r="K258" s="288"/>
      <c r="L258" s="289" t="s">
        <v>507</v>
      </c>
      <c r="M258" s="246"/>
      <c r="N258" s="246"/>
      <c r="O258" s="246"/>
      <c r="P258" s="246"/>
      <c r="Q258" s="246"/>
      <c r="R258" s="246"/>
      <c r="S258" s="220"/>
      <c r="T258" s="220"/>
      <c r="U258" s="220"/>
      <c r="V258" s="220"/>
      <c r="W258" s="220"/>
      <c r="X258" s="220"/>
      <c r="Y258" s="220"/>
      <c r="Z258" s="220"/>
      <c r="AA258" s="290"/>
      <c r="AB258" s="307">
        <v>547230402</v>
      </c>
      <c r="AC258" s="307"/>
      <c r="AD258" s="307"/>
      <c r="AE258" s="307"/>
      <c r="AF258" s="307"/>
      <c r="AG258" s="307"/>
      <c r="AH258" s="307"/>
      <c r="AI258" s="307"/>
      <c r="AJ258" s="160"/>
      <c r="AK258" s="160"/>
      <c r="AL258" s="160"/>
      <c r="AM258" s="161"/>
      <c r="AN258" s="42">
        <v>2</v>
      </c>
      <c r="AO258" s="42"/>
      <c r="AP258" s="42"/>
      <c r="AQ258" s="42"/>
      <c r="AR258" s="292">
        <v>2</v>
      </c>
      <c r="AS258" s="292"/>
      <c r="AT258" s="292"/>
      <c r="AU258" s="292"/>
      <c r="AV258" s="292">
        <v>2</v>
      </c>
      <c r="AW258" s="292"/>
      <c r="AX258" s="292"/>
      <c r="AY258" s="292"/>
      <c r="AZ258" s="183">
        <f>CD258/AN258</f>
        <v>10000</v>
      </c>
      <c r="BA258" s="184"/>
      <c r="BB258" s="184"/>
      <c r="BC258" s="184"/>
      <c r="BD258" s="184"/>
      <c r="BE258" s="190"/>
      <c r="BF258" s="103">
        <v>10000</v>
      </c>
      <c r="BG258" s="103"/>
      <c r="BH258" s="103"/>
      <c r="BI258" s="103"/>
      <c r="BJ258" s="103"/>
      <c r="BK258" s="103"/>
      <c r="BL258" s="103">
        <v>10000</v>
      </c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332">
        <v>20000</v>
      </c>
      <c r="CE258" s="333"/>
      <c r="CF258" s="333"/>
      <c r="CG258" s="333"/>
      <c r="CH258" s="333"/>
      <c r="CI258" s="334"/>
      <c r="CJ258" s="332">
        <v>20000</v>
      </c>
      <c r="CK258" s="333"/>
      <c r="CL258" s="333"/>
      <c r="CM258" s="333"/>
      <c r="CN258" s="333"/>
      <c r="CO258" s="334"/>
      <c r="CP258" s="332">
        <v>20000</v>
      </c>
      <c r="CQ258" s="333"/>
      <c r="CR258" s="333"/>
      <c r="CS258" s="333"/>
      <c r="CT258" s="333"/>
      <c r="CU258" s="334"/>
    </row>
    <row r="259" spans="1:99" s="24" customFormat="1" ht="15" customHeight="1" thickBot="1" x14ac:dyDescent="0.25">
      <c r="A259" s="335"/>
      <c r="B259" s="336"/>
      <c r="C259" s="336"/>
      <c r="D259" s="336"/>
      <c r="E259" s="336"/>
      <c r="F259" s="336"/>
      <c r="G259" s="336"/>
      <c r="H259" s="336"/>
      <c r="I259" s="336"/>
      <c r="J259" s="336"/>
      <c r="K259" s="337"/>
      <c r="L259" s="303" t="s">
        <v>579</v>
      </c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5"/>
      <c r="AJ259" s="322"/>
      <c r="AK259" s="323"/>
      <c r="AL259" s="323"/>
      <c r="AM259" s="324"/>
      <c r="AN259" s="325"/>
      <c r="AO259" s="326"/>
      <c r="AP259" s="326"/>
      <c r="AQ259" s="327"/>
      <c r="AR259" s="312"/>
      <c r="AS259" s="313"/>
      <c r="AT259" s="313"/>
      <c r="AU259" s="314"/>
      <c r="AV259" s="312"/>
      <c r="AW259" s="313"/>
      <c r="AX259" s="313"/>
      <c r="AY259" s="314"/>
      <c r="AZ259" s="312"/>
      <c r="BA259" s="313"/>
      <c r="BB259" s="313"/>
      <c r="BC259" s="313"/>
      <c r="BD259" s="313"/>
      <c r="BE259" s="314"/>
      <c r="BF259" s="312"/>
      <c r="BG259" s="313"/>
      <c r="BH259" s="313"/>
      <c r="BI259" s="313"/>
      <c r="BJ259" s="313"/>
      <c r="BK259" s="314"/>
      <c r="BL259" s="312"/>
      <c r="BM259" s="313"/>
      <c r="BN259" s="313"/>
      <c r="BO259" s="313"/>
      <c r="BP259" s="313"/>
      <c r="BQ259" s="314"/>
      <c r="BR259" s="312"/>
      <c r="BS259" s="313"/>
      <c r="BT259" s="313"/>
      <c r="BU259" s="314"/>
      <c r="BV259" s="312"/>
      <c r="BW259" s="313"/>
      <c r="BX259" s="313"/>
      <c r="BY259" s="314"/>
      <c r="BZ259" s="312"/>
      <c r="CA259" s="313"/>
      <c r="CB259" s="313"/>
      <c r="CC259" s="315"/>
      <c r="CD259" s="300">
        <f>SUM(CD254:CI258)</f>
        <v>40000</v>
      </c>
      <c r="CE259" s="301"/>
      <c r="CF259" s="301"/>
      <c r="CG259" s="301"/>
      <c r="CH259" s="301"/>
      <c r="CI259" s="302"/>
      <c r="CJ259" s="300">
        <f>SUM(CJ254:CO258)</f>
        <v>40000</v>
      </c>
      <c r="CK259" s="301"/>
      <c r="CL259" s="301"/>
      <c r="CM259" s="301"/>
      <c r="CN259" s="301"/>
      <c r="CO259" s="302"/>
      <c r="CP259" s="300">
        <f>SUM(CP254:CU258)</f>
        <v>40000</v>
      </c>
      <c r="CQ259" s="301"/>
      <c r="CR259" s="301"/>
      <c r="CS259" s="301"/>
      <c r="CT259" s="301"/>
      <c r="CU259" s="302"/>
    </row>
    <row r="260" spans="1:99" ht="15" customHeight="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2"/>
      <c r="AK260" s="33"/>
      <c r="AL260" s="33"/>
      <c r="AM260" s="34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26"/>
      <c r="CK260" s="27"/>
      <c r="CL260" s="27"/>
      <c r="CM260" s="27"/>
      <c r="CN260" s="27"/>
      <c r="CO260" s="28"/>
      <c r="CP260" s="26"/>
      <c r="CQ260" s="27"/>
      <c r="CR260" s="27"/>
      <c r="CS260" s="27"/>
      <c r="CT260" s="27"/>
      <c r="CU260" s="29"/>
    </row>
    <row r="261" spans="1:99" s="24" customFormat="1" ht="15" customHeight="1" thickBot="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8" t="s">
        <v>54</v>
      </c>
      <c r="AJ261" s="592" t="s">
        <v>38</v>
      </c>
      <c r="AK261" s="593"/>
      <c r="AL261" s="593"/>
      <c r="AM261" s="594"/>
      <c r="AN261" s="595" t="s">
        <v>41</v>
      </c>
      <c r="AO261" s="595"/>
      <c r="AP261" s="595"/>
      <c r="AQ261" s="595"/>
      <c r="AR261" s="595" t="s">
        <v>41</v>
      </c>
      <c r="AS261" s="595"/>
      <c r="AT261" s="595"/>
      <c r="AU261" s="595"/>
      <c r="AV261" s="595" t="s">
        <v>41</v>
      </c>
      <c r="AW261" s="595"/>
      <c r="AX261" s="595"/>
      <c r="AY261" s="595"/>
      <c r="AZ261" s="595" t="s">
        <v>41</v>
      </c>
      <c r="BA261" s="595"/>
      <c r="BB261" s="595"/>
      <c r="BC261" s="595"/>
      <c r="BD261" s="595"/>
      <c r="BE261" s="595"/>
      <c r="BF261" s="595" t="s">
        <v>41</v>
      </c>
      <c r="BG261" s="595"/>
      <c r="BH261" s="595"/>
      <c r="BI261" s="595"/>
      <c r="BJ261" s="595"/>
      <c r="BK261" s="595"/>
      <c r="BL261" s="595" t="s">
        <v>41</v>
      </c>
      <c r="BM261" s="595"/>
      <c r="BN261" s="595"/>
      <c r="BO261" s="595"/>
      <c r="BP261" s="595"/>
      <c r="BQ261" s="595"/>
      <c r="BR261" s="597"/>
      <c r="BS261" s="597"/>
      <c r="BT261" s="597"/>
      <c r="BU261" s="597"/>
      <c r="BV261" s="597"/>
      <c r="BW261" s="597"/>
      <c r="BX261" s="597"/>
      <c r="BY261" s="597"/>
      <c r="BZ261" s="597"/>
      <c r="CA261" s="597"/>
      <c r="CB261" s="597"/>
      <c r="CC261" s="597"/>
      <c r="CD261" s="596">
        <f>CD23+CD51+CD53+CD83+CD141+CD157+CD186+CD197+CD215+CD222+CD227+CD251+CD259+CD194+CD19+CD154+CD253</f>
        <v>45749954.609999999</v>
      </c>
      <c r="CE261" s="596"/>
      <c r="CF261" s="596"/>
      <c r="CG261" s="596"/>
      <c r="CH261" s="596"/>
      <c r="CI261" s="596"/>
      <c r="CJ261" s="596">
        <f>CJ23+CJ51+CJ53+CJ83+CJ141+CJ157+CJ186+CJ197+CJ215+CJ222+CJ227+CJ251+CJ259+CJ194+CJ19+CJ154+CJ253</f>
        <v>45741763.770000003</v>
      </c>
      <c r="CK261" s="596"/>
      <c r="CL261" s="596"/>
      <c r="CM261" s="596"/>
      <c r="CN261" s="596"/>
      <c r="CO261" s="596"/>
      <c r="CP261" s="596">
        <f t="shared" ref="CP261" si="28">CP23+CP51+CP53+CP83+CP141+CP157+CP186+CP197+CP215+CP222+CP227+CP251+CP259+CP194+CP19+CP154+CP253</f>
        <v>45741763.770000003</v>
      </c>
      <c r="CQ261" s="596"/>
      <c r="CR261" s="596"/>
      <c r="CS261" s="596"/>
      <c r="CT261" s="596"/>
      <c r="CU261" s="596"/>
    </row>
    <row r="263" spans="1:99" x14ac:dyDescent="0.2">
      <c r="A263" s="13" t="s">
        <v>475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</row>
    <row r="265" spans="1:99" x14ac:dyDescent="0.2">
      <c r="A265" s="256" t="s">
        <v>19</v>
      </c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  <c r="AO265" s="256"/>
      <c r="AP265" s="256"/>
      <c r="AQ265" s="256"/>
      <c r="AR265" s="256"/>
      <c r="AS265" s="256"/>
      <c r="AT265" s="256"/>
      <c r="AU265" s="256"/>
      <c r="AV265" s="256"/>
      <c r="AW265" s="256"/>
      <c r="AX265" s="256"/>
      <c r="AY265" s="256"/>
      <c r="AZ265" s="256"/>
      <c r="BA265" s="256"/>
      <c r="BB265" s="256"/>
      <c r="BC265" s="63"/>
      <c r="BD265" s="64" t="s">
        <v>20</v>
      </c>
      <c r="BE265" s="64"/>
      <c r="BF265" s="64"/>
      <c r="BG265" s="64"/>
      <c r="BH265" s="64"/>
      <c r="BI265" s="65" t="s">
        <v>21</v>
      </c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</row>
    <row r="266" spans="1:99" x14ac:dyDescent="0.2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57"/>
      <c r="BD266" s="58" t="s">
        <v>22</v>
      </c>
      <c r="BE266" s="58"/>
      <c r="BF266" s="58"/>
      <c r="BG266" s="58"/>
      <c r="BH266" s="58"/>
      <c r="BI266" s="58" t="s">
        <v>602</v>
      </c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 t="s">
        <v>603</v>
      </c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60" t="s">
        <v>604</v>
      </c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</row>
    <row r="267" spans="1:99" x14ac:dyDescent="0.2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57"/>
      <c r="BD267" s="58"/>
      <c r="BE267" s="58"/>
      <c r="BF267" s="58"/>
      <c r="BG267" s="58"/>
      <c r="BH267" s="58"/>
      <c r="BI267" s="58" t="s">
        <v>24</v>
      </c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 t="s">
        <v>25</v>
      </c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9" t="s">
        <v>26</v>
      </c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</row>
    <row r="268" spans="1:99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115"/>
      <c r="BD268" s="58"/>
      <c r="BE268" s="58"/>
      <c r="BF268" s="58"/>
      <c r="BG268" s="58"/>
      <c r="BH268" s="58"/>
      <c r="BI268" s="58" t="s">
        <v>27</v>
      </c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9" t="s">
        <v>28</v>
      </c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 t="s">
        <v>28</v>
      </c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</row>
    <row r="269" spans="1:99" ht="13.5" thickBot="1" x14ac:dyDescent="0.25">
      <c r="A269" s="605">
        <v>1</v>
      </c>
      <c r="B269" s="605"/>
      <c r="C269" s="605"/>
      <c r="D269" s="605"/>
      <c r="E269" s="605"/>
      <c r="F269" s="605"/>
      <c r="G269" s="605"/>
      <c r="H269" s="605"/>
      <c r="I269" s="605"/>
      <c r="J269" s="605"/>
      <c r="K269" s="605"/>
      <c r="L269" s="605"/>
      <c r="M269" s="605"/>
      <c r="N269" s="605"/>
      <c r="O269" s="605"/>
      <c r="P269" s="605"/>
      <c r="Q269" s="605"/>
      <c r="R269" s="605"/>
      <c r="S269" s="605"/>
      <c r="T269" s="605"/>
      <c r="U269" s="605"/>
      <c r="V269" s="605"/>
      <c r="W269" s="605"/>
      <c r="X269" s="605"/>
      <c r="Y269" s="605"/>
      <c r="Z269" s="605"/>
      <c r="AA269" s="605"/>
      <c r="AB269" s="605"/>
      <c r="AC269" s="605"/>
      <c r="AD269" s="605"/>
      <c r="AE269" s="605"/>
      <c r="AF269" s="605"/>
      <c r="AG269" s="605"/>
      <c r="AH269" s="605"/>
      <c r="AI269" s="605"/>
      <c r="AJ269" s="605"/>
      <c r="AK269" s="605"/>
      <c r="AL269" s="605"/>
      <c r="AM269" s="605"/>
      <c r="AN269" s="605"/>
      <c r="AO269" s="605"/>
      <c r="AP269" s="605"/>
      <c r="AQ269" s="605"/>
      <c r="AR269" s="605"/>
      <c r="AS269" s="605"/>
      <c r="AT269" s="605"/>
      <c r="AU269" s="605"/>
      <c r="AV269" s="605"/>
      <c r="AW269" s="605"/>
      <c r="AX269" s="605"/>
      <c r="AY269" s="605"/>
      <c r="AZ269" s="605"/>
      <c r="BA269" s="605"/>
      <c r="BB269" s="605"/>
      <c r="BC269" s="54"/>
      <c r="BD269" s="222">
        <v>3</v>
      </c>
      <c r="BE269" s="222"/>
      <c r="BF269" s="222"/>
      <c r="BG269" s="222"/>
      <c r="BH269" s="222"/>
      <c r="BI269" s="222">
        <v>4</v>
      </c>
      <c r="BJ269" s="222"/>
      <c r="BK269" s="222"/>
      <c r="BL269" s="222"/>
      <c r="BM269" s="222"/>
      <c r="BN269" s="222"/>
      <c r="BO269" s="222"/>
      <c r="BP269" s="222"/>
      <c r="BQ269" s="222"/>
      <c r="BR269" s="222"/>
      <c r="BS269" s="222"/>
      <c r="BT269" s="222"/>
      <c r="BU269" s="222"/>
      <c r="BV269" s="222">
        <v>5</v>
      </c>
      <c r="BW269" s="222"/>
      <c r="BX269" s="222"/>
      <c r="BY269" s="222"/>
      <c r="BZ269" s="222"/>
      <c r="CA269" s="222"/>
      <c r="CB269" s="222"/>
      <c r="CC269" s="222"/>
      <c r="CD269" s="222"/>
      <c r="CE269" s="222"/>
      <c r="CF269" s="222"/>
      <c r="CG269" s="222"/>
      <c r="CH269" s="222"/>
      <c r="CI269" s="223">
        <v>6</v>
      </c>
      <c r="CJ269" s="223"/>
      <c r="CK269" s="223"/>
      <c r="CL269" s="223"/>
      <c r="CM269" s="223"/>
      <c r="CN269" s="223"/>
      <c r="CO269" s="223"/>
      <c r="CP269" s="223"/>
      <c r="CQ269" s="223"/>
      <c r="CR269" s="223"/>
      <c r="CS269" s="223"/>
      <c r="CT269" s="223"/>
      <c r="CU269" s="223"/>
    </row>
    <row r="270" spans="1:99" ht="13.5" thickBot="1" x14ac:dyDescent="0.25">
      <c r="A270" s="605"/>
      <c r="B270" s="605"/>
      <c r="C270" s="605"/>
      <c r="D270" s="605"/>
      <c r="E270" s="605"/>
      <c r="F270" s="605"/>
      <c r="G270" s="605"/>
      <c r="H270" s="605"/>
      <c r="I270" s="605"/>
      <c r="J270" s="605"/>
      <c r="K270" s="605"/>
      <c r="L270" s="605"/>
      <c r="M270" s="605"/>
      <c r="N270" s="605"/>
      <c r="O270" s="605"/>
      <c r="P270" s="605"/>
      <c r="Q270" s="605"/>
      <c r="R270" s="605"/>
      <c r="S270" s="605"/>
      <c r="T270" s="605"/>
      <c r="U270" s="605"/>
      <c r="V270" s="605"/>
      <c r="W270" s="605"/>
      <c r="X270" s="605"/>
      <c r="Y270" s="605"/>
      <c r="Z270" s="605"/>
      <c r="AA270" s="605"/>
      <c r="AB270" s="605"/>
      <c r="AC270" s="605"/>
      <c r="AD270" s="605"/>
      <c r="AE270" s="605"/>
      <c r="AF270" s="605"/>
      <c r="AG270" s="605"/>
      <c r="AH270" s="605"/>
      <c r="AI270" s="605"/>
      <c r="AJ270" s="605"/>
      <c r="AK270" s="605"/>
      <c r="AL270" s="605"/>
      <c r="AM270" s="605"/>
      <c r="AN270" s="605"/>
      <c r="AO270" s="605"/>
      <c r="AP270" s="605"/>
      <c r="AQ270" s="605"/>
      <c r="AR270" s="605"/>
      <c r="AS270" s="605"/>
      <c r="AT270" s="605"/>
      <c r="AU270" s="605"/>
      <c r="AV270" s="605"/>
      <c r="AW270" s="605"/>
      <c r="AX270" s="605"/>
      <c r="AY270" s="605"/>
      <c r="AZ270" s="605"/>
      <c r="BA270" s="605"/>
      <c r="BB270" s="605"/>
      <c r="BC270" s="605"/>
      <c r="BD270" s="606"/>
      <c r="BE270" s="607"/>
      <c r="BF270" s="607"/>
      <c r="BG270" s="607"/>
      <c r="BH270" s="607"/>
      <c r="BI270" s="608">
        <f>BI271+BI277+BI300</f>
        <v>45749954.609999999</v>
      </c>
      <c r="BJ270" s="609"/>
      <c r="BK270" s="609"/>
      <c r="BL270" s="609"/>
      <c r="BM270" s="609"/>
      <c r="BN270" s="609"/>
      <c r="BO270" s="609"/>
      <c r="BP270" s="609"/>
      <c r="BQ270" s="609"/>
      <c r="BR270" s="609"/>
      <c r="BS270" s="609"/>
      <c r="BT270" s="609"/>
      <c r="BU270" s="609"/>
      <c r="BV270" s="608">
        <f>BV271+BV277+BV305</f>
        <v>42358787.769999996</v>
      </c>
      <c r="BW270" s="609"/>
      <c r="BX270" s="609"/>
      <c r="BY270" s="609"/>
      <c r="BZ270" s="609"/>
      <c r="CA270" s="609"/>
      <c r="CB270" s="609"/>
      <c r="CC270" s="609"/>
      <c r="CD270" s="609"/>
      <c r="CE270" s="609"/>
      <c r="CF270" s="609"/>
      <c r="CG270" s="609"/>
      <c r="CH270" s="609"/>
      <c r="CI270" s="608">
        <f>CI271+CI277+CI305</f>
        <v>42358787.769999996</v>
      </c>
      <c r="CJ270" s="609"/>
      <c r="CK270" s="609"/>
      <c r="CL270" s="609"/>
      <c r="CM270" s="609"/>
      <c r="CN270" s="609"/>
      <c r="CO270" s="609"/>
      <c r="CP270" s="609"/>
      <c r="CQ270" s="609"/>
      <c r="CR270" s="609"/>
      <c r="CS270" s="609"/>
      <c r="CT270" s="609"/>
      <c r="CU270" s="610"/>
    </row>
    <row r="271" spans="1:99" ht="13.5" thickBot="1" x14ac:dyDescent="0.25">
      <c r="A271" s="598" t="s">
        <v>72</v>
      </c>
      <c r="B271" s="598"/>
      <c r="C271" s="598"/>
      <c r="D271" s="598"/>
      <c r="E271" s="598"/>
      <c r="F271" s="598"/>
      <c r="G271" s="598"/>
      <c r="H271" s="598"/>
      <c r="I271" s="598"/>
      <c r="J271" s="598"/>
      <c r="K271" s="598"/>
      <c r="L271" s="598"/>
      <c r="M271" s="598"/>
      <c r="N271" s="598"/>
      <c r="O271" s="598"/>
      <c r="P271" s="598"/>
      <c r="Q271" s="598"/>
      <c r="R271" s="598"/>
      <c r="S271" s="598"/>
      <c r="T271" s="598"/>
      <c r="U271" s="598"/>
      <c r="V271" s="598"/>
      <c r="W271" s="598"/>
      <c r="X271" s="598"/>
      <c r="Y271" s="598"/>
      <c r="Z271" s="598"/>
      <c r="AA271" s="598"/>
      <c r="AB271" s="598"/>
      <c r="AC271" s="598"/>
      <c r="AD271" s="598"/>
      <c r="AE271" s="598"/>
      <c r="AF271" s="598"/>
      <c r="AG271" s="598"/>
      <c r="AH271" s="598"/>
      <c r="AI271" s="598"/>
      <c r="AJ271" s="598"/>
      <c r="AK271" s="598"/>
      <c r="AL271" s="598"/>
      <c r="AM271" s="598"/>
      <c r="AN271" s="598"/>
      <c r="AO271" s="598"/>
      <c r="AP271" s="598"/>
      <c r="AQ271" s="598"/>
      <c r="AR271" s="598"/>
      <c r="AS271" s="598"/>
      <c r="AT271" s="598"/>
      <c r="AU271" s="598"/>
      <c r="AV271" s="598"/>
      <c r="AW271" s="598"/>
      <c r="AX271" s="598"/>
      <c r="AY271" s="598"/>
      <c r="AZ271" s="598"/>
      <c r="BA271" s="598"/>
      <c r="BB271" s="598"/>
      <c r="BC271" s="44"/>
      <c r="BD271" s="106" t="s">
        <v>62</v>
      </c>
      <c r="BE271" s="106"/>
      <c r="BF271" s="106"/>
      <c r="BG271" s="106"/>
      <c r="BH271" s="599"/>
      <c r="BI271" s="601">
        <f>SUM(BI273:BU276)</f>
        <v>16388126.77</v>
      </c>
      <c r="BJ271" s="602"/>
      <c r="BK271" s="602"/>
      <c r="BL271" s="602"/>
      <c r="BM271" s="602"/>
      <c r="BN271" s="602"/>
      <c r="BO271" s="602"/>
      <c r="BP271" s="602"/>
      <c r="BQ271" s="602"/>
      <c r="BR271" s="602"/>
      <c r="BS271" s="602"/>
      <c r="BT271" s="602"/>
      <c r="BU271" s="602"/>
      <c r="BV271" s="601">
        <f>SUM(BV273:CH276)</f>
        <v>16388126.77</v>
      </c>
      <c r="BW271" s="602"/>
      <c r="BX271" s="602"/>
      <c r="BY271" s="602"/>
      <c r="BZ271" s="602"/>
      <c r="CA271" s="602"/>
      <c r="CB271" s="602"/>
      <c r="CC271" s="602"/>
      <c r="CD271" s="602"/>
      <c r="CE271" s="602"/>
      <c r="CF271" s="602"/>
      <c r="CG271" s="602"/>
      <c r="CH271" s="602"/>
      <c r="CI271" s="601">
        <f>SUM(CI273:CU276)</f>
        <v>16388126.77</v>
      </c>
      <c r="CJ271" s="602"/>
      <c r="CK271" s="602"/>
      <c r="CL271" s="602"/>
      <c r="CM271" s="602"/>
      <c r="CN271" s="602"/>
      <c r="CO271" s="602"/>
      <c r="CP271" s="602"/>
      <c r="CQ271" s="602"/>
      <c r="CR271" s="602"/>
      <c r="CS271" s="602"/>
      <c r="CT271" s="602"/>
      <c r="CU271" s="602"/>
    </row>
    <row r="272" spans="1:99" x14ac:dyDescent="0.2">
      <c r="A272" s="50" t="s">
        <v>468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49"/>
      <c r="BD272" s="51"/>
      <c r="BE272" s="51"/>
      <c r="BF272" s="51"/>
      <c r="BG272" s="51"/>
      <c r="BH272" s="600"/>
      <c r="BI272" s="603"/>
      <c r="BJ272" s="604"/>
      <c r="BK272" s="604"/>
      <c r="BL272" s="604"/>
      <c r="BM272" s="604"/>
      <c r="BN272" s="604"/>
      <c r="BO272" s="604"/>
      <c r="BP272" s="604"/>
      <c r="BQ272" s="604"/>
      <c r="BR272" s="604"/>
      <c r="BS272" s="604"/>
      <c r="BT272" s="604"/>
      <c r="BU272" s="604"/>
      <c r="BV272" s="603"/>
      <c r="BW272" s="604"/>
      <c r="BX272" s="604"/>
      <c r="BY272" s="604"/>
      <c r="BZ272" s="604"/>
      <c r="CA272" s="604"/>
      <c r="CB272" s="604"/>
      <c r="CC272" s="604"/>
      <c r="CD272" s="604"/>
      <c r="CE272" s="604"/>
      <c r="CF272" s="604"/>
      <c r="CG272" s="604"/>
      <c r="CH272" s="604"/>
      <c r="CI272" s="603"/>
      <c r="CJ272" s="604"/>
      <c r="CK272" s="604"/>
      <c r="CL272" s="604"/>
      <c r="CM272" s="604"/>
      <c r="CN272" s="604"/>
      <c r="CO272" s="604"/>
      <c r="CP272" s="604"/>
      <c r="CQ272" s="604"/>
      <c r="CR272" s="604"/>
      <c r="CS272" s="604"/>
      <c r="CT272" s="604"/>
      <c r="CU272" s="604"/>
    </row>
    <row r="273" spans="1:99" ht="15" customHeight="1" x14ac:dyDescent="0.2">
      <c r="A273" s="111" t="s">
        <v>659</v>
      </c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4"/>
      <c r="BD273" s="96" t="s">
        <v>63</v>
      </c>
      <c r="BE273" s="97"/>
      <c r="BF273" s="97"/>
      <c r="BG273" s="97"/>
      <c r="BH273" s="77"/>
      <c r="BI273" s="419">
        <f>CD16+CD49+CD78+CD124+CD152+CD182+CD192+CD209+CD221+CD225+CD241+CD257+CD52+CD196</f>
        <v>7185700.1699999999</v>
      </c>
      <c r="BJ273" s="420"/>
      <c r="BK273" s="420"/>
      <c r="BL273" s="420"/>
      <c r="BM273" s="420"/>
      <c r="BN273" s="420"/>
      <c r="BO273" s="420"/>
      <c r="BP273" s="420"/>
      <c r="BQ273" s="420"/>
      <c r="BR273" s="420"/>
      <c r="BS273" s="420"/>
      <c r="BT273" s="420"/>
      <c r="BU273" s="420"/>
      <c r="BV273" s="419">
        <v>7185700.1699999999</v>
      </c>
      <c r="BW273" s="420"/>
      <c r="BX273" s="420"/>
      <c r="BY273" s="420"/>
      <c r="BZ273" s="420"/>
      <c r="CA273" s="420"/>
      <c r="CB273" s="420"/>
      <c r="CC273" s="420"/>
      <c r="CD273" s="420"/>
      <c r="CE273" s="420"/>
      <c r="CF273" s="420"/>
      <c r="CG273" s="420"/>
      <c r="CH273" s="420"/>
      <c r="CI273" s="419">
        <v>7185700.1699999999</v>
      </c>
      <c r="CJ273" s="420"/>
      <c r="CK273" s="420"/>
      <c r="CL273" s="420"/>
      <c r="CM273" s="420"/>
      <c r="CN273" s="420"/>
      <c r="CO273" s="420"/>
      <c r="CP273" s="420"/>
      <c r="CQ273" s="420"/>
      <c r="CR273" s="420"/>
      <c r="CS273" s="420"/>
      <c r="CT273" s="420"/>
      <c r="CU273" s="420"/>
    </row>
    <row r="274" spans="1:99" ht="15" customHeight="1" x14ac:dyDescent="0.2">
      <c r="A274" s="111" t="s">
        <v>660</v>
      </c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4"/>
      <c r="BD274" s="96" t="s">
        <v>63</v>
      </c>
      <c r="BE274" s="97"/>
      <c r="BF274" s="97"/>
      <c r="BG274" s="97"/>
      <c r="BH274" s="77"/>
      <c r="BI274" s="159">
        <f>CD22+CD79+CD125+CD183+CD210+CD242+CD258+CD18</f>
        <v>7900413</v>
      </c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59">
        <v>7900413</v>
      </c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59">
        <v>7900413</v>
      </c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</row>
    <row r="275" spans="1:99" ht="15" customHeight="1" x14ac:dyDescent="0.2">
      <c r="A275" s="111" t="s">
        <v>731</v>
      </c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4"/>
      <c r="BD275" s="96" t="s">
        <v>63</v>
      </c>
      <c r="BE275" s="97"/>
      <c r="BF275" s="97"/>
      <c r="BG275" s="97"/>
      <c r="BH275" s="77"/>
      <c r="BI275" s="159">
        <f>CD50+CD77+CD123+CD184+CD196+CD226+CD243+CD220+CD193</f>
        <v>1234557.6000000001</v>
      </c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59">
        <v>1234557.6000000001</v>
      </c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59">
        <v>1234557.6000000001</v>
      </c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</row>
    <row r="276" spans="1:99" ht="15" customHeight="1" x14ac:dyDescent="0.2">
      <c r="A276" s="111" t="s">
        <v>732</v>
      </c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4"/>
      <c r="BD276" s="96" t="s">
        <v>63</v>
      </c>
      <c r="BE276" s="97"/>
      <c r="BF276" s="97"/>
      <c r="BG276" s="97"/>
      <c r="BH276" s="77"/>
      <c r="BI276" s="159">
        <f>CD244</f>
        <v>67456</v>
      </c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59">
        <f>CJ244</f>
        <v>67456</v>
      </c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59">
        <v>67456</v>
      </c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</row>
    <row r="277" spans="1:99" ht="15" customHeight="1" x14ac:dyDescent="0.2">
      <c r="A277" s="40" t="s">
        <v>469</v>
      </c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89"/>
      <c r="BD277" s="41" t="s">
        <v>74</v>
      </c>
      <c r="BE277" s="41"/>
      <c r="BF277" s="41"/>
      <c r="BG277" s="41"/>
      <c r="BH277" s="41"/>
      <c r="BI277" s="319">
        <f>SUM(BI278:BU298)</f>
        <v>25970661</v>
      </c>
      <c r="BJ277" s="320"/>
      <c r="BK277" s="320"/>
      <c r="BL277" s="320"/>
      <c r="BM277" s="320"/>
      <c r="BN277" s="320"/>
      <c r="BO277" s="320"/>
      <c r="BP277" s="320"/>
      <c r="BQ277" s="320"/>
      <c r="BR277" s="320"/>
      <c r="BS277" s="320"/>
      <c r="BT277" s="320"/>
      <c r="BU277" s="320"/>
      <c r="BV277" s="319">
        <f>SUM(BV278:CH298)</f>
        <v>25970661</v>
      </c>
      <c r="BW277" s="320"/>
      <c r="BX277" s="320"/>
      <c r="BY277" s="320"/>
      <c r="BZ277" s="320"/>
      <c r="CA277" s="320"/>
      <c r="CB277" s="320"/>
      <c r="CC277" s="320"/>
      <c r="CD277" s="320"/>
      <c r="CE277" s="320"/>
      <c r="CF277" s="320"/>
      <c r="CG277" s="320"/>
      <c r="CH277" s="320"/>
      <c r="CI277" s="319">
        <f>SUM(CI278:CU298)</f>
        <v>25970661</v>
      </c>
      <c r="CJ277" s="320"/>
      <c r="CK277" s="320"/>
      <c r="CL277" s="320"/>
      <c r="CM277" s="320"/>
      <c r="CN277" s="320"/>
      <c r="CO277" s="320"/>
      <c r="CP277" s="320"/>
      <c r="CQ277" s="320"/>
      <c r="CR277" s="320"/>
      <c r="CS277" s="320"/>
      <c r="CT277" s="320"/>
      <c r="CU277" s="320"/>
    </row>
    <row r="278" spans="1:99" ht="15" customHeight="1" x14ac:dyDescent="0.2">
      <c r="A278" s="111" t="s">
        <v>661</v>
      </c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4"/>
      <c r="BD278" s="96" t="s">
        <v>75</v>
      </c>
      <c r="BE278" s="97"/>
      <c r="BF278" s="97"/>
      <c r="BG278" s="97"/>
      <c r="BH278" s="77"/>
      <c r="BI278" s="159">
        <f>CD246</f>
        <v>298211</v>
      </c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59">
        <f>CJ246</f>
        <v>298211</v>
      </c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59">
        <v>298211</v>
      </c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</row>
    <row r="279" spans="1:99" ht="15" customHeight="1" x14ac:dyDescent="0.2">
      <c r="A279" s="111" t="s">
        <v>662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4"/>
      <c r="BD279" s="96" t="s">
        <v>75</v>
      </c>
      <c r="BE279" s="97"/>
      <c r="BF279" s="97"/>
      <c r="BG279" s="97"/>
      <c r="BH279" s="77"/>
      <c r="BI279" s="159">
        <f>CD133</f>
        <v>1068000</v>
      </c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59">
        <f>CJ133</f>
        <v>1068000</v>
      </c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59">
        <v>1068000</v>
      </c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</row>
    <row r="280" spans="1:99" ht="15" customHeight="1" x14ac:dyDescent="0.2">
      <c r="A280" s="111" t="s">
        <v>663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4"/>
      <c r="BD280" s="96" t="s">
        <v>75</v>
      </c>
      <c r="BE280" s="97"/>
      <c r="BF280" s="97"/>
      <c r="BG280" s="97"/>
      <c r="BH280" s="77"/>
      <c r="BI280" s="159">
        <f>CD134</f>
        <v>1780000</v>
      </c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59">
        <f>CJ134</f>
        <v>1780000</v>
      </c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59">
        <v>1780000</v>
      </c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</row>
    <row r="281" spans="1:99" ht="15" customHeight="1" x14ac:dyDescent="0.2">
      <c r="A281" s="111" t="s">
        <v>664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4"/>
      <c r="BD281" s="96" t="s">
        <v>75</v>
      </c>
      <c r="BE281" s="97"/>
      <c r="BF281" s="97"/>
      <c r="BG281" s="97"/>
      <c r="BH281" s="77"/>
      <c r="BI281" s="159">
        <f>CD129</f>
        <v>0</v>
      </c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59">
        <f>CJ129</f>
        <v>0</v>
      </c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59">
        <v>0</v>
      </c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</row>
    <row r="282" spans="1:99" ht="15" customHeight="1" x14ac:dyDescent="0.2">
      <c r="A282" s="111" t="s">
        <v>665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4"/>
      <c r="BD282" s="96" t="s">
        <v>75</v>
      </c>
      <c r="BE282" s="97"/>
      <c r="BF282" s="97"/>
      <c r="BG282" s="97"/>
      <c r="BH282" s="77"/>
      <c r="BI282" s="159">
        <f>CD130</f>
        <v>3019200</v>
      </c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59">
        <v>3019200</v>
      </c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59">
        <v>3019200</v>
      </c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</row>
    <row r="283" spans="1:99" ht="15" customHeight="1" x14ac:dyDescent="0.2">
      <c r="A283" s="111" t="s">
        <v>726</v>
      </c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4"/>
      <c r="BD283" s="96" t="s">
        <v>75</v>
      </c>
      <c r="BE283" s="97"/>
      <c r="BF283" s="97"/>
      <c r="BG283" s="97"/>
      <c r="BH283" s="77"/>
      <c r="BI283" s="159">
        <f>CD248+CD213</f>
        <v>1800</v>
      </c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59">
        <f>CJ248+CJ214</f>
        <v>1800</v>
      </c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59">
        <v>1800</v>
      </c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</row>
    <row r="284" spans="1:99" ht="15" customHeight="1" x14ac:dyDescent="0.2">
      <c r="A284" s="111" t="s">
        <v>666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4"/>
      <c r="BD284" s="96" t="s">
        <v>75</v>
      </c>
      <c r="BE284" s="97"/>
      <c r="BF284" s="97"/>
      <c r="BG284" s="97"/>
      <c r="BH284" s="77"/>
      <c r="BI284" s="159">
        <f>CD76+CD153+CD212</f>
        <v>0</v>
      </c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59">
        <v>0</v>
      </c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59">
        <v>0</v>
      </c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</row>
    <row r="285" spans="1:99" ht="15" customHeight="1" x14ac:dyDescent="0.2">
      <c r="A285" s="111" t="s">
        <v>667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4"/>
      <c r="BD285" s="96" t="s">
        <v>75</v>
      </c>
      <c r="BE285" s="97"/>
      <c r="BF285" s="97"/>
      <c r="BG285" s="97"/>
      <c r="BH285" s="77"/>
      <c r="BI285" s="159">
        <f>CD128</f>
        <v>0</v>
      </c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59">
        <f>CJ128</f>
        <v>0</v>
      </c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59">
        <v>0</v>
      </c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</row>
    <row r="286" spans="1:99" ht="15" customHeight="1" x14ac:dyDescent="0.2">
      <c r="A286" s="111" t="s">
        <v>668</v>
      </c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4"/>
      <c r="BD286" s="96" t="s">
        <v>75</v>
      </c>
      <c r="BE286" s="97"/>
      <c r="BF286" s="97"/>
      <c r="BG286" s="97"/>
      <c r="BH286" s="77"/>
      <c r="BI286" s="159">
        <f>CD247</f>
        <v>0</v>
      </c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59">
        <f>CJ247</f>
        <v>0</v>
      </c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59">
        <v>0</v>
      </c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</row>
    <row r="287" spans="1:99" ht="15" customHeight="1" x14ac:dyDescent="0.2">
      <c r="A287" s="111" t="s">
        <v>669</v>
      </c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4"/>
      <c r="BD287" s="96" t="s">
        <v>75</v>
      </c>
      <c r="BE287" s="97"/>
      <c r="BF287" s="97"/>
      <c r="BG287" s="97"/>
      <c r="BH287" s="77"/>
      <c r="BI287" s="159">
        <f>CD131</f>
        <v>0</v>
      </c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59">
        <f>CJ131</f>
        <v>0</v>
      </c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59">
        <v>0</v>
      </c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</row>
    <row r="288" spans="1:99" ht="15" customHeight="1" x14ac:dyDescent="0.2">
      <c r="A288" s="111" t="s">
        <v>670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4"/>
      <c r="BD288" s="96" t="s">
        <v>75</v>
      </c>
      <c r="BE288" s="97"/>
      <c r="BF288" s="97"/>
      <c r="BG288" s="97"/>
      <c r="BH288" s="77"/>
      <c r="BI288" s="159">
        <f>CD132</f>
        <v>104339</v>
      </c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59">
        <f>CJ132</f>
        <v>104339</v>
      </c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59">
        <v>104339</v>
      </c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</row>
    <row r="289" spans="1:99" ht="15" customHeight="1" x14ac:dyDescent="0.2">
      <c r="A289" s="111" t="s">
        <v>671</v>
      </c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4"/>
      <c r="BD289" s="96" t="s">
        <v>75</v>
      </c>
      <c r="BE289" s="97"/>
      <c r="BF289" s="97"/>
      <c r="BG289" s="97"/>
      <c r="BH289" s="77"/>
      <c r="BI289" s="159">
        <f>CD211+CD126</f>
        <v>37800</v>
      </c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59">
        <f>CJ211</f>
        <v>37800</v>
      </c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59">
        <v>37800</v>
      </c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</row>
    <row r="290" spans="1:99" ht="15" customHeight="1" x14ac:dyDescent="0.2">
      <c r="A290" s="111" t="s">
        <v>672</v>
      </c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  <c r="AZ290" s="111"/>
      <c r="BA290" s="111"/>
      <c r="BB290" s="111"/>
      <c r="BC290" s="114"/>
      <c r="BD290" s="96" t="s">
        <v>75</v>
      </c>
      <c r="BE290" s="97"/>
      <c r="BF290" s="97"/>
      <c r="BG290" s="97"/>
      <c r="BH290" s="77"/>
      <c r="BI290" s="159">
        <f>CD127</f>
        <v>158100</v>
      </c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59">
        <f>CJ127</f>
        <v>158100</v>
      </c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59">
        <v>158100</v>
      </c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</row>
    <row r="291" spans="1:99" ht="15" customHeight="1" x14ac:dyDescent="0.2">
      <c r="A291" s="111" t="s">
        <v>673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1"/>
      <c r="BA291" s="111"/>
      <c r="BB291" s="111"/>
      <c r="BC291" s="114"/>
      <c r="BD291" s="96" t="s">
        <v>75</v>
      </c>
      <c r="BE291" s="97"/>
      <c r="BF291" s="97"/>
      <c r="BG291" s="97"/>
      <c r="BH291" s="77"/>
      <c r="BI291" s="159">
        <f>CD137</f>
        <v>9902300</v>
      </c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59">
        <v>9902300</v>
      </c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59">
        <v>9902300</v>
      </c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</row>
    <row r="292" spans="1:99" ht="15" customHeight="1" x14ac:dyDescent="0.2">
      <c r="A292" s="111" t="s">
        <v>674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4"/>
      <c r="BD292" s="96" t="s">
        <v>75</v>
      </c>
      <c r="BE292" s="97"/>
      <c r="BF292" s="97"/>
      <c r="BG292" s="97"/>
      <c r="BH292" s="77"/>
      <c r="BI292" s="159">
        <f>CD135</f>
        <v>3300800</v>
      </c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59">
        <f>CJ135</f>
        <v>3300800</v>
      </c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59">
        <v>3300800</v>
      </c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</row>
    <row r="293" spans="1:99" ht="15" customHeight="1" x14ac:dyDescent="0.2">
      <c r="A293" s="111" t="s">
        <v>675</v>
      </c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4"/>
      <c r="BD293" s="96" t="s">
        <v>75</v>
      </c>
      <c r="BE293" s="97"/>
      <c r="BF293" s="97"/>
      <c r="BG293" s="97"/>
      <c r="BH293" s="77"/>
      <c r="BI293" s="159">
        <f>CD136</f>
        <v>6274700</v>
      </c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59">
        <f>CJ136</f>
        <v>6274700</v>
      </c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59">
        <v>6274700</v>
      </c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</row>
    <row r="294" spans="1:99" ht="15" customHeight="1" x14ac:dyDescent="0.2">
      <c r="A294" s="111" t="s">
        <v>676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4"/>
      <c r="BD294" s="96" t="s">
        <v>75</v>
      </c>
      <c r="BE294" s="97"/>
      <c r="BF294" s="97"/>
      <c r="BG294" s="97"/>
      <c r="BH294" s="77"/>
      <c r="BI294" s="159">
        <f>CD249</f>
        <v>25411</v>
      </c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  <c r="BV294" s="159">
        <f>CJ249</f>
        <v>25411</v>
      </c>
      <c r="BW294" s="94"/>
      <c r="BX294" s="94"/>
      <c r="BY294" s="94"/>
      <c r="BZ294" s="94"/>
      <c r="CA294" s="94"/>
      <c r="CB294" s="94"/>
      <c r="CC294" s="94"/>
      <c r="CD294" s="94"/>
      <c r="CE294" s="94"/>
      <c r="CF294" s="94"/>
      <c r="CG294" s="94"/>
      <c r="CH294" s="94"/>
      <c r="CI294" s="159">
        <v>25411</v>
      </c>
      <c r="CJ294" s="94"/>
      <c r="CK294" s="94"/>
      <c r="CL294" s="94"/>
      <c r="CM294" s="94"/>
      <c r="CN294" s="94"/>
      <c r="CO294" s="94"/>
      <c r="CP294" s="94"/>
      <c r="CQ294" s="94"/>
      <c r="CR294" s="94"/>
      <c r="CS294" s="94"/>
      <c r="CT294" s="94"/>
      <c r="CU294" s="94"/>
    </row>
    <row r="295" spans="1:99" ht="15" customHeight="1" x14ac:dyDescent="0.2">
      <c r="A295" s="111" t="s">
        <v>677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  <c r="AZ295" s="111"/>
      <c r="BA295" s="111"/>
      <c r="BB295" s="111"/>
      <c r="BC295" s="114"/>
      <c r="BD295" s="96" t="s">
        <v>75</v>
      </c>
      <c r="BE295" s="97"/>
      <c r="BF295" s="97"/>
      <c r="BG295" s="97"/>
      <c r="BH295" s="77"/>
      <c r="BI295" s="159">
        <f>CD81+CD157+CD185</f>
        <v>0</v>
      </c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159">
        <v>0</v>
      </c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/>
      <c r="CI295" s="159">
        <v>0</v>
      </c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</row>
    <row r="296" spans="1:99" ht="15" customHeight="1" x14ac:dyDescent="0.2">
      <c r="A296" s="111" t="s">
        <v>678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  <c r="AZ296" s="111"/>
      <c r="BA296" s="111"/>
      <c r="BB296" s="111"/>
      <c r="BC296" s="114"/>
      <c r="BD296" s="96" t="s">
        <v>75</v>
      </c>
      <c r="BE296" s="97"/>
      <c r="BF296" s="97"/>
      <c r="BG296" s="97"/>
      <c r="BH296" s="77"/>
      <c r="BI296" s="159">
        <f>CD138</f>
        <v>0</v>
      </c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159">
        <v>0</v>
      </c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159">
        <v>0</v>
      </c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</row>
    <row r="297" spans="1:99" ht="15" customHeight="1" x14ac:dyDescent="0.2">
      <c r="A297" s="111" t="s">
        <v>679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  <c r="AZ297" s="111"/>
      <c r="BA297" s="111"/>
      <c r="BB297" s="111"/>
      <c r="BC297" s="114"/>
      <c r="BD297" s="96" t="s">
        <v>75</v>
      </c>
      <c r="BE297" s="97"/>
      <c r="BF297" s="97"/>
      <c r="BG297" s="97"/>
      <c r="BH297" s="77"/>
      <c r="BI297" s="159">
        <f>CD21+CD245+CD195+CD214+CD139+CD256</f>
        <v>0</v>
      </c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159">
        <v>0</v>
      </c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159">
        <v>0</v>
      </c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</row>
    <row r="298" spans="1:99" ht="15" customHeight="1" x14ac:dyDescent="0.2">
      <c r="A298" s="111" t="s">
        <v>680</v>
      </c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4"/>
      <c r="BD298" s="96" t="s">
        <v>75</v>
      </c>
      <c r="BE298" s="97"/>
      <c r="BF298" s="97"/>
      <c r="BG298" s="97"/>
      <c r="BH298" s="77"/>
      <c r="BI298" s="159">
        <f>CD140</f>
        <v>0</v>
      </c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159">
        <v>0</v>
      </c>
      <c r="BW298" s="94"/>
      <c r="BX298" s="94"/>
      <c r="BY298" s="94"/>
      <c r="BZ298" s="94"/>
      <c r="CA298" s="94"/>
      <c r="CB298" s="94"/>
      <c r="CC298" s="94"/>
      <c r="CD298" s="94"/>
      <c r="CE298" s="94"/>
      <c r="CF298" s="94"/>
      <c r="CG298" s="94"/>
      <c r="CH298" s="94"/>
      <c r="CI298" s="159">
        <v>0</v>
      </c>
      <c r="CJ298" s="94"/>
      <c r="CK298" s="94"/>
      <c r="CL298" s="94"/>
      <c r="CM298" s="94"/>
      <c r="CN298" s="94"/>
      <c r="CO298" s="94"/>
      <c r="CP298" s="94"/>
      <c r="CQ298" s="94"/>
      <c r="CR298" s="94"/>
      <c r="CS298" s="94"/>
      <c r="CT298" s="94"/>
      <c r="CU298" s="94"/>
    </row>
    <row r="299" spans="1:99" ht="15" customHeight="1" x14ac:dyDescent="0.2">
      <c r="A299" s="40" t="s">
        <v>73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89"/>
      <c r="BD299" s="41" t="s">
        <v>76</v>
      </c>
      <c r="BE299" s="41"/>
      <c r="BF299" s="41"/>
      <c r="BG299" s="41"/>
      <c r="BH299" s="41"/>
      <c r="BI299" s="93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3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3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</row>
    <row r="300" spans="1:99" ht="15" customHeight="1" x14ac:dyDescent="0.2">
      <c r="A300" s="40" t="s">
        <v>467</v>
      </c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1" t="s">
        <v>464</v>
      </c>
      <c r="BE300" s="41"/>
      <c r="BF300" s="41"/>
      <c r="BG300" s="41"/>
      <c r="BH300" s="41"/>
      <c r="BI300" s="319">
        <f>SUM(BI301:BU305)</f>
        <v>3391166.8400000003</v>
      </c>
      <c r="BJ300" s="320"/>
      <c r="BK300" s="320"/>
      <c r="BL300" s="320"/>
      <c r="BM300" s="320"/>
      <c r="BN300" s="320"/>
      <c r="BO300" s="320"/>
      <c r="BP300" s="320"/>
      <c r="BQ300" s="320"/>
      <c r="BR300" s="320"/>
      <c r="BS300" s="320"/>
      <c r="BT300" s="320"/>
      <c r="BU300" s="320"/>
      <c r="BV300" s="319">
        <f t="shared" ref="BV300" si="29">SUM(BV301:CH305)</f>
        <v>3391166.8400000003</v>
      </c>
      <c r="BW300" s="320"/>
      <c r="BX300" s="320"/>
      <c r="BY300" s="320"/>
      <c r="BZ300" s="320"/>
      <c r="CA300" s="320"/>
      <c r="CB300" s="320"/>
      <c r="CC300" s="320"/>
      <c r="CD300" s="320"/>
      <c r="CE300" s="320"/>
      <c r="CF300" s="320"/>
      <c r="CG300" s="320"/>
      <c r="CH300" s="320"/>
      <c r="CI300" s="319">
        <f t="shared" ref="CI300" si="30">SUM(CI301:CU305)</f>
        <v>3391166.8400000003</v>
      </c>
      <c r="CJ300" s="320"/>
      <c r="CK300" s="320"/>
      <c r="CL300" s="320"/>
      <c r="CM300" s="320"/>
      <c r="CN300" s="320"/>
      <c r="CO300" s="320"/>
      <c r="CP300" s="320"/>
      <c r="CQ300" s="320"/>
      <c r="CR300" s="320"/>
      <c r="CS300" s="320"/>
      <c r="CT300" s="320"/>
      <c r="CU300" s="320"/>
    </row>
    <row r="301" spans="1:99" ht="15" customHeight="1" x14ac:dyDescent="0.2">
      <c r="A301" s="321" t="s">
        <v>620</v>
      </c>
      <c r="B301" s="321"/>
      <c r="C301" s="321"/>
      <c r="D301" s="321"/>
      <c r="E301" s="321"/>
      <c r="F301" s="321"/>
      <c r="G301" s="321"/>
      <c r="H301" s="321"/>
      <c r="I301" s="321"/>
      <c r="J301" s="321"/>
      <c r="K301" s="321"/>
      <c r="L301" s="321"/>
      <c r="M301" s="321"/>
      <c r="N301" s="321"/>
      <c r="O301" s="321"/>
      <c r="P301" s="321"/>
      <c r="Q301" s="321"/>
      <c r="R301" s="321"/>
      <c r="S301" s="321"/>
      <c r="T301" s="321"/>
      <c r="U301" s="321"/>
      <c r="V301" s="321"/>
      <c r="W301" s="321"/>
      <c r="X301" s="321"/>
      <c r="Y301" s="321"/>
      <c r="Z301" s="321"/>
      <c r="AA301" s="321"/>
      <c r="AB301" s="321"/>
      <c r="AC301" s="321"/>
      <c r="AD301" s="321"/>
      <c r="AE301" s="321"/>
      <c r="AF301" s="321"/>
      <c r="AG301" s="321"/>
      <c r="AH301" s="321"/>
      <c r="AI301" s="321"/>
      <c r="AJ301" s="321"/>
      <c r="AK301" s="321"/>
      <c r="AL301" s="321"/>
      <c r="AM301" s="321"/>
      <c r="AN301" s="321"/>
      <c r="AO301" s="321"/>
      <c r="AP301" s="321"/>
      <c r="AQ301" s="321"/>
      <c r="AR301" s="321"/>
      <c r="AS301" s="321"/>
      <c r="AT301" s="321"/>
      <c r="AU301" s="321"/>
      <c r="AV301" s="321"/>
      <c r="AW301" s="321"/>
      <c r="AX301" s="321"/>
      <c r="AY301" s="321"/>
      <c r="AZ301" s="321"/>
      <c r="BA301" s="321"/>
      <c r="BB301" s="321"/>
      <c r="BC301" s="321"/>
      <c r="BD301" s="41" t="s">
        <v>464</v>
      </c>
      <c r="BE301" s="41"/>
      <c r="BF301" s="41"/>
      <c r="BG301" s="41"/>
      <c r="BH301" s="41"/>
      <c r="BI301" s="159">
        <f>CD229+CD254+CD252+CD198</f>
        <v>600000</v>
      </c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59">
        <v>600000</v>
      </c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59">
        <v>600000</v>
      </c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</row>
    <row r="302" spans="1:99" ht="15" customHeight="1" x14ac:dyDescent="0.2">
      <c r="A302" s="321" t="s">
        <v>618</v>
      </c>
      <c r="B302" s="321"/>
      <c r="C302" s="321"/>
      <c r="D302" s="321"/>
      <c r="E302" s="321"/>
      <c r="F302" s="321"/>
      <c r="G302" s="321"/>
      <c r="H302" s="321"/>
      <c r="I302" s="321"/>
      <c r="J302" s="321"/>
      <c r="K302" s="321"/>
      <c r="L302" s="321"/>
      <c r="M302" s="321"/>
      <c r="N302" s="321"/>
      <c r="O302" s="321"/>
      <c r="P302" s="321"/>
      <c r="Q302" s="321"/>
      <c r="R302" s="321"/>
      <c r="S302" s="321"/>
      <c r="T302" s="321"/>
      <c r="U302" s="321"/>
      <c r="V302" s="321"/>
      <c r="W302" s="321"/>
      <c r="X302" s="321"/>
      <c r="Y302" s="321"/>
      <c r="Z302" s="321"/>
      <c r="AA302" s="321"/>
      <c r="AB302" s="321"/>
      <c r="AC302" s="321"/>
      <c r="AD302" s="321"/>
      <c r="AE302" s="321"/>
      <c r="AF302" s="321"/>
      <c r="AG302" s="321"/>
      <c r="AH302" s="321"/>
      <c r="AI302" s="321"/>
      <c r="AJ302" s="321"/>
      <c r="AK302" s="321"/>
      <c r="AL302" s="321"/>
      <c r="AM302" s="321"/>
      <c r="AN302" s="321"/>
      <c r="AO302" s="321"/>
      <c r="AP302" s="321"/>
      <c r="AQ302" s="321"/>
      <c r="AR302" s="321"/>
      <c r="AS302" s="321"/>
      <c r="AT302" s="321"/>
      <c r="AU302" s="321"/>
      <c r="AV302" s="321"/>
      <c r="AW302" s="321"/>
      <c r="AX302" s="321"/>
      <c r="AY302" s="321"/>
      <c r="AZ302" s="321"/>
      <c r="BA302" s="321"/>
      <c r="BB302" s="321"/>
      <c r="BC302" s="321"/>
      <c r="BD302" s="41" t="s">
        <v>464</v>
      </c>
      <c r="BE302" s="41"/>
      <c r="BF302" s="41"/>
      <c r="BG302" s="41"/>
      <c r="BH302" s="41"/>
      <c r="BI302" s="159">
        <f>CD120+CD158+CD187+CD216+CD228+CD82</f>
        <v>673052.6</v>
      </c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59">
        <v>673052.6</v>
      </c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59">
        <v>673052.6</v>
      </c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</row>
    <row r="303" spans="1:99" ht="15" customHeight="1" x14ac:dyDescent="0.2">
      <c r="A303" s="321" t="s">
        <v>617</v>
      </c>
      <c r="B303" s="321"/>
      <c r="C303" s="321"/>
      <c r="D303" s="321"/>
      <c r="E303" s="321"/>
      <c r="F303" s="321"/>
      <c r="G303" s="321"/>
      <c r="H303" s="321"/>
      <c r="I303" s="321"/>
      <c r="J303" s="321"/>
      <c r="K303" s="321"/>
      <c r="L303" s="321"/>
      <c r="M303" s="321"/>
      <c r="N303" s="321"/>
      <c r="O303" s="321"/>
      <c r="P303" s="321"/>
      <c r="Q303" s="321"/>
      <c r="R303" s="321"/>
      <c r="S303" s="321"/>
      <c r="T303" s="321"/>
      <c r="U303" s="321"/>
      <c r="V303" s="321"/>
      <c r="W303" s="321"/>
      <c r="X303" s="321"/>
      <c r="Y303" s="321"/>
      <c r="Z303" s="321"/>
      <c r="AA303" s="321"/>
      <c r="AB303" s="321"/>
      <c r="AC303" s="321"/>
      <c r="AD303" s="321"/>
      <c r="AE303" s="321"/>
      <c r="AF303" s="321"/>
      <c r="AG303" s="321"/>
      <c r="AH303" s="321"/>
      <c r="AI303" s="321"/>
      <c r="AJ303" s="321"/>
      <c r="AK303" s="321"/>
      <c r="AL303" s="321"/>
      <c r="AM303" s="321"/>
      <c r="AN303" s="321"/>
      <c r="AO303" s="321"/>
      <c r="AP303" s="321"/>
      <c r="AQ303" s="321"/>
      <c r="AR303" s="321"/>
      <c r="AS303" s="321"/>
      <c r="AT303" s="321"/>
      <c r="AU303" s="321"/>
      <c r="AV303" s="321"/>
      <c r="AW303" s="321"/>
      <c r="AX303" s="321"/>
      <c r="AY303" s="321"/>
      <c r="AZ303" s="321"/>
      <c r="BA303" s="321"/>
      <c r="BB303" s="321"/>
      <c r="BC303" s="321"/>
      <c r="BD303" s="41" t="s">
        <v>464</v>
      </c>
      <c r="BE303" s="41"/>
      <c r="BF303" s="41"/>
      <c r="BG303" s="41"/>
      <c r="BH303" s="41"/>
      <c r="BI303" s="159">
        <f>CD17+CD80+CD121+CD181+CD224+CD223+CD48</f>
        <v>1651450</v>
      </c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59">
        <v>1651450</v>
      </c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59">
        <v>1651450</v>
      </c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</row>
    <row r="304" spans="1:99" ht="15" customHeight="1" x14ac:dyDescent="0.2">
      <c r="A304" s="321" t="s">
        <v>615</v>
      </c>
      <c r="B304" s="321"/>
      <c r="C304" s="321"/>
      <c r="D304" s="321"/>
      <c r="E304" s="321"/>
      <c r="F304" s="321"/>
      <c r="G304" s="321"/>
      <c r="H304" s="321"/>
      <c r="I304" s="321"/>
      <c r="J304" s="321"/>
      <c r="K304" s="321"/>
      <c r="L304" s="321"/>
      <c r="M304" s="321"/>
      <c r="N304" s="321"/>
      <c r="O304" s="321"/>
      <c r="P304" s="321"/>
      <c r="Q304" s="321"/>
      <c r="R304" s="321"/>
      <c r="S304" s="321"/>
      <c r="T304" s="321"/>
      <c r="U304" s="321"/>
      <c r="V304" s="321"/>
      <c r="W304" s="321"/>
      <c r="X304" s="321"/>
      <c r="Y304" s="321"/>
      <c r="Z304" s="321"/>
      <c r="AA304" s="321"/>
      <c r="AB304" s="321"/>
      <c r="AC304" s="321"/>
      <c r="AD304" s="321"/>
      <c r="AE304" s="321"/>
      <c r="AF304" s="321"/>
      <c r="AG304" s="321"/>
      <c r="AH304" s="321"/>
      <c r="AI304" s="321"/>
      <c r="AJ304" s="321"/>
      <c r="AK304" s="321"/>
      <c r="AL304" s="321"/>
      <c r="AM304" s="321"/>
      <c r="AN304" s="321"/>
      <c r="AO304" s="321"/>
      <c r="AP304" s="321"/>
      <c r="AQ304" s="321"/>
      <c r="AR304" s="321"/>
      <c r="AS304" s="321"/>
      <c r="AT304" s="321"/>
      <c r="AU304" s="321"/>
      <c r="AV304" s="321"/>
      <c r="AW304" s="321"/>
      <c r="AX304" s="321"/>
      <c r="AY304" s="321"/>
      <c r="AZ304" s="321"/>
      <c r="BA304" s="321"/>
      <c r="BB304" s="321"/>
      <c r="BC304" s="321"/>
      <c r="BD304" s="41" t="s">
        <v>464</v>
      </c>
      <c r="BE304" s="41"/>
      <c r="BF304" s="41"/>
      <c r="BG304" s="41"/>
      <c r="BH304" s="41"/>
      <c r="BI304" s="159">
        <f>CD46+CD47</f>
        <v>466664.24000000005</v>
      </c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59">
        <v>466664.24000000005</v>
      </c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59">
        <v>466664.24000000005</v>
      </c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</row>
    <row r="305" spans="1:99" ht="15" customHeight="1" x14ac:dyDescent="0.2">
      <c r="A305" s="362" t="s">
        <v>606</v>
      </c>
      <c r="B305" s="362"/>
      <c r="C305" s="362"/>
      <c r="D305" s="362"/>
      <c r="E305" s="362"/>
      <c r="F305" s="362"/>
      <c r="G305" s="362"/>
      <c r="H305" s="362"/>
      <c r="I305" s="362"/>
      <c r="J305" s="362"/>
      <c r="K305" s="362"/>
      <c r="L305" s="362"/>
      <c r="M305" s="362"/>
      <c r="N305" s="362"/>
      <c r="O305" s="362"/>
      <c r="P305" s="362"/>
      <c r="Q305" s="362"/>
      <c r="R305" s="362"/>
      <c r="S305" s="362"/>
      <c r="T305" s="362"/>
      <c r="U305" s="362"/>
      <c r="V305" s="362"/>
      <c r="W305" s="362"/>
      <c r="X305" s="362"/>
      <c r="Y305" s="362"/>
      <c r="Z305" s="362"/>
      <c r="AA305" s="362"/>
      <c r="AB305" s="362"/>
      <c r="AC305" s="362"/>
      <c r="AD305" s="362"/>
      <c r="AE305" s="362"/>
      <c r="AF305" s="362"/>
      <c r="AG305" s="362"/>
      <c r="AH305" s="362"/>
      <c r="AI305" s="362"/>
      <c r="AJ305" s="362"/>
      <c r="AK305" s="362"/>
      <c r="AL305" s="362"/>
      <c r="AM305" s="362"/>
      <c r="AN305" s="362"/>
      <c r="AO305" s="362"/>
      <c r="AP305" s="362"/>
      <c r="AQ305" s="362"/>
      <c r="AR305" s="362"/>
      <c r="AS305" s="362"/>
      <c r="AT305" s="362"/>
      <c r="AU305" s="362"/>
      <c r="AV305" s="362"/>
      <c r="AW305" s="362"/>
      <c r="AX305" s="362"/>
      <c r="AY305" s="362"/>
      <c r="AZ305" s="362"/>
      <c r="BA305" s="362"/>
      <c r="BB305" s="362"/>
      <c r="BC305" s="611"/>
      <c r="BD305" s="41" t="s">
        <v>464</v>
      </c>
      <c r="BE305" s="41"/>
      <c r="BF305" s="41"/>
      <c r="BG305" s="41"/>
      <c r="BH305" s="41"/>
      <c r="BI305" s="159">
        <f>CD122+CD188+CD199+CD230+CD255+CD20</f>
        <v>0</v>
      </c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59">
        <v>0</v>
      </c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59">
        <v>0</v>
      </c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</row>
    <row r="306" spans="1:99" ht="12.75" customHeight="1" x14ac:dyDescent="0.2">
      <c r="A306" s="612" t="s">
        <v>440</v>
      </c>
      <c r="B306" s="612"/>
      <c r="C306" s="612"/>
      <c r="D306" s="612"/>
      <c r="E306" s="612"/>
      <c r="F306" s="612"/>
      <c r="G306" s="612"/>
      <c r="H306" s="612"/>
      <c r="I306" s="612"/>
      <c r="J306" s="612"/>
      <c r="K306" s="612"/>
      <c r="L306" s="612"/>
      <c r="M306" s="612"/>
      <c r="N306" s="612"/>
      <c r="O306" s="612"/>
      <c r="P306" s="612"/>
      <c r="Q306" s="612"/>
      <c r="R306" s="612"/>
      <c r="S306" s="612"/>
      <c r="T306" s="612"/>
      <c r="U306" s="612"/>
      <c r="V306" s="612"/>
      <c r="W306" s="612"/>
      <c r="X306" s="612"/>
      <c r="Y306" s="612"/>
      <c r="Z306" s="612"/>
      <c r="AA306" s="612"/>
      <c r="AB306" s="612"/>
      <c r="AC306" s="612"/>
      <c r="AD306" s="612"/>
      <c r="AE306" s="612"/>
      <c r="AF306" s="612"/>
      <c r="AG306" s="612"/>
      <c r="AH306" s="612"/>
      <c r="AI306" s="612"/>
      <c r="AJ306" s="612"/>
      <c r="AK306" s="612"/>
      <c r="AL306" s="612"/>
      <c r="AM306" s="612"/>
      <c r="AN306" s="612"/>
      <c r="AO306" s="612"/>
      <c r="AP306" s="612"/>
      <c r="AQ306" s="612"/>
      <c r="AR306" s="612"/>
      <c r="AS306" s="612"/>
      <c r="AT306" s="612"/>
      <c r="AU306" s="612"/>
      <c r="AV306" s="612"/>
      <c r="AW306" s="612"/>
      <c r="AX306" s="612"/>
      <c r="AY306" s="612"/>
      <c r="AZ306" s="612"/>
      <c r="BA306" s="612"/>
      <c r="BB306" s="612"/>
      <c r="BC306" s="612"/>
      <c r="BD306" s="612"/>
      <c r="BE306" s="612"/>
      <c r="BF306" s="612"/>
      <c r="BG306" s="612"/>
      <c r="BH306" s="612"/>
      <c r="BI306" s="612"/>
      <c r="BJ306" s="612"/>
      <c r="BK306" s="612"/>
      <c r="BL306" s="612"/>
      <c r="BM306" s="612"/>
      <c r="BN306" s="612"/>
      <c r="BO306" s="612"/>
      <c r="BP306" s="612"/>
      <c r="BQ306" s="612"/>
      <c r="BR306" s="612"/>
      <c r="BS306" s="612"/>
      <c r="BT306" s="612"/>
      <c r="BU306" s="612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612"/>
      <c r="CJ306" s="612"/>
      <c r="CK306" s="612"/>
      <c r="CL306" s="612"/>
      <c r="CM306" s="612"/>
      <c r="CN306" s="612"/>
      <c r="CO306" s="612"/>
      <c r="CP306" s="612"/>
      <c r="CQ306" s="612"/>
      <c r="CR306" s="612"/>
      <c r="CS306" s="612"/>
      <c r="CT306" s="612"/>
      <c r="CU306" s="612"/>
    </row>
    <row r="307" spans="1:99" s="2" customFormat="1" ht="11.25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</row>
  </sheetData>
  <sheetProtection selectLockedCells="1" selectUnlockedCells="1"/>
  <mergeCells count="4412">
    <mergeCell ref="BV179:BY179"/>
    <mergeCell ref="BZ179:CC179"/>
    <mergeCell ref="CD179:CI179"/>
    <mergeCell ref="CJ179:CO179"/>
    <mergeCell ref="CP179:CU179"/>
    <mergeCell ref="BV184:BY184"/>
    <mergeCell ref="BZ184:CC184"/>
    <mergeCell ref="CD184:CI184"/>
    <mergeCell ref="CJ184:CO184"/>
    <mergeCell ref="CP184:CU184"/>
    <mergeCell ref="BV183:BY183"/>
    <mergeCell ref="BZ183:CC183"/>
    <mergeCell ref="CD183:CI183"/>
    <mergeCell ref="CJ183:CO183"/>
    <mergeCell ref="CP183:CU183"/>
    <mergeCell ref="BF183:BK183"/>
    <mergeCell ref="BL183:BQ183"/>
    <mergeCell ref="BR183:BU183"/>
    <mergeCell ref="BV181:BY181"/>
    <mergeCell ref="BZ181:CC181"/>
    <mergeCell ref="L183:R183"/>
    <mergeCell ref="S183:AA183"/>
    <mergeCell ref="AB183:AI183"/>
    <mergeCell ref="AJ183:AM183"/>
    <mergeCell ref="AN183:AQ183"/>
    <mergeCell ref="BR182:BU182"/>
    <mergeCell ref="BR185:BU185"/>
    <mergeCell ref="BV185:BY185"/>
    <mergeCell ref="BZ185:CC185"/>
    <mergeCell ref="CD185:CI185"/>
    <mergeCell ref="CJ185:CO185"/>
    <mergeCell ref="CP185:CU185"/>
    <mergeCell ref="AN185:AQ185"/>
    <mergeCell ref="AR185:AU185"/>
    <mergeCell ref="AV185:AY185"/>
    <mergeCell ref="AZ185:BE185"/>
    <mergeCell ref="BF185:BK185"/>
    <mergeCell ref="BL185:BQ185"/>
    <mergeCell ref="CD155:CI155"/>
    <mergeCell ref="CJ155:CO155"/>
    <mergeCell ref="CP155:CU155"/>
    <mergeCell ref="AN155:AQ155"/>
    <mergeCell ref="AR155:AU155"/>
    <mergeCell ref="AV155:AY155"/>
    <mergeCell ref="AZ155:BE155"/>
    <mergeCell ref="BF155:BK155"/>
    <mergeCell ref="BL179:BQ179"/>
    <mergeCell ref="BR179:BU179"/>
    <mergeCell ref="A179:K179"/>
    <mergeCell ref="L179:R179"/>
    <mergeCell ref="S179:AA179"/>
    <mergeCell ref="AB179:AI179"/>
    <mergeCell ref="AJ179:AM179"/>
    <mergeCell ref="AN179:AQ179"/>
    <mergeCell ref="BR184:BU184"/>
    <mergeCell ref="AN184:AQ184"/>
    <mergeCell ref="AR184:AU184"/>
    <mergeCell ref="AV184:AY184"/>
    <mergeCell ref="AZ184:BE184"/>
    <mergeCell ref="BF184:BK184"/>
    <mergeCell ref="BL184:BQ184"/>
    <mergeCell ref="A184:K184"/>
    <mergeCell ref="L184:R184"/>
    <mergeCell ref="S184:AA184"/>
    <mergeCell ref="AB184:AI184"/>
    <mergeCell ref="AJ184:AM184"/>
    <mergeCell ref="AR183:AU183"/>
    <mergeCell ref="AV183:AY183"/>
    <mergeCell ref="AZ183:BE183"/>
    <mergeCell ref="A183:K183"/>
    <mergeCell ref="AV156:AY156"/>
    <mergeCell ref="AZ156:BE156"/>
    <mergeCell ref="AZ154:BE154"/>
    <mergeCell ref="BF154:BK154"/>
    <mergeCell ref="BL154:BQ154"/>
    <mergeCell ref="BR154:BU154"/>
    <mergeCell ref="BV154:BY154"/>
    <mergeCell ref="BZ154:CC154"/>
    <mergeCell ref="A154:K154"/>
    <mergeCell ref="L154:AI154"/>
    <mergeCell ref="AJ154:AM154"/>
    <mergeCell ref="AN154:AQ154"/>
    <mergeCell ref="AR154:AU154"/>
    <mergeCell ref="AV154:AY154"/>
    <mergeCell ref="BR155:BU155"/>
    <mergeCell ref="BV155:BY155"/>
    <mergeCell ref="BZ155:CC155"/>
    <mergeCell ref="BV212:BY212"/>
    <mergeCell ref="BZ212:CC212"/>
    <mergeCell ref="CD212:CI212"/>
    <mergeCell ref="CJ212:CO212"/>
    <mergeCell ref="CP221:CU221"/>
    <mergeCell ref="BV219:BY219"/>
    <mergeCell ref="BZ219:CC219"/>
    <mergeCell ref="CD219:CI219"/>
    <mergeCell ref="CJ219:CO219"/>
    <mergeCell ref="CP219:CU219"/>
    <mergeCell ref="A155:K155"/>
    <mergeCell ref="L155:R155"/>
    <mergeCell ref="S155:AA155"/>
    <mergeCell ref="AB155:AI155"/>
    <mergeCell ref="AJ155:AM155"/>
    <mergeCell ref="BF156:BK156"/>
    <mergeCell ref="BL156:BQ156"/>
    <mergeCell ref="BR156:BU156"/>
    <mergeCell ref="BV156:BY156"/>
    <mergeCell ref="BZ156:CC156"/>
    <mergeCell ref="CD156:CI156"/>
    <mergeCell ref="BL155:BQ155"/>
    <mergeCell ref="CJ156:CO156"/>
    <mergeCell ref="CP156:CU156"/>
    <mergeCell ref="L156:R156"/>
    <mergeCell ref="S156:AA156"/>
    <mergeCell ref="AB156:AI156"/>
    <mergeCell ref="A185:K185"/>
    <mergeCell ref="L185:R185"/>
    <mergeCell ref="S185:AA185"/>
    <mergeCell ref="AB185:AI185"/>
    <mergeCell ref="AJ185:AM185"/>
    <mergeCell ref="AJ223:AM223"/>
    <mergeCell ref="AN223:AQ223"/>
    <mergeCell ref="CD222:CI222"/>
    <mergeCell ref="CJ222:CO222"/>
    <mergeCell ref="CP222:CU222"/>
    <mergeCell ref="CD221:CI221"/>
    <mergeCell ref="CJ221:CO221"/>
    <mergeCell ref="A255:K255"/>
    <mergeCell ref="L255:R255"/>
    <mergeCell ref="S255:AA255"/>
    <mergeCell ref="AB255:AI255"/>
    <mergeCell ref="AJ255:AM255"/>
    <mergeCell ref="AN255:AQ255"/>
    <mergeCell ref="BV21:BY21"/>
    <mergeCell ref="BZ21:CC21"/>
    <mergeCell ref="CD21:CI21"/>
    <mergeCell ref="CJ21:CO21"/>
    <mergeCell ref="CP21:CU21"/>
    <mergeCell ref="AR21:AU21"/>
    <mergeCell ref="AV21:AY21"/>
    <mergeCell ref="AZ21:BE21"/>
    <mergeCell ref="BF21:BK21"/>
    <mergeCell ref="BL21:BQ21"/>
    <mergeCell ref="BR21:BU21"/>
    <mergeCell ref="A21:K21"/>
    <mergeCell ref="L21:R21"/>
    <mergeCell ref="S21:AA21"/>
    <mergeCell ref="AB21:AI21"/>
    <mergeCell ref="AJ21:AM21"/>
    <mergeCell ref="AN21:AQ21"/>
    <mergeCell ref="BV223:BY223"/>
    <mergeCell ref="BZ223:CC223"/>
    <mergeCell ref="BV255:BY255"/>
    <mergeCell ref="BZ255:CC255"/>
    <mergeCell ref="CD255:CI255"/>
    <mergeCell ref="CJ255:CO255"/>
    <mergeCell ref="CP255:CU255"/>
    <mergeCell ref="AR255:AU255"/>
    <mergeCell ref="AV255:AY255"/>
    <mergeCell ref="AZ255:BE255"/>
    <mergeCell ref="BF255:BK255"/>
    <mergeCell ref="BL255:BQ255"/>
    <mergeCell ref="BR255:BU255"/>
    <mergeCell ref="AR223:AU223"/>
    <mergeCell ref="AV223:AY223"/>
    <mergeCell ref="AZ223:BE223"/>
    <mergeCell ref="BF223:BK223"/>
    <mergeCell ref="BL223:BQ223"/>
    <mergeCell ref="BR223:BU223"/>
    <mergeCell ref="CD223:CI223"/>
    <mergeCell ref="CJ223:CO223"/>
    <mergeCell ref="CP223:CU223"/>
    <mergeCell ref="BR254:BU254"/>
    <mergeCell ref="BV254:BY254"/>
    <mergeCell ref="BZ254:CC254"/>
    <mergeCell ref="CD254:CI254"/>
    <mergeCell ref="CJ254:CO254"/>
    <mergeCell ref="CP254:CU254"/>
    <mergeCell ref="AN254:AQ254"/>
    <mergeCell ref="AR254:AU254"/>
    <mergeCell ref="AV254:AY254"/>
    <mergeCell ref="AZ254:BE254"/>
    <mergeCell ref="BF254:BK254"/>
    <mergeCell ref="BL254:BQ254"/>
    <mergeCell ref="CP212:CU212"/>
    <mergeCell ref="A254:K254"/>
    <mergeCell ref="L254:R254"/>
    <mergeCell ref="S254:AA254"/>
    <mergeCell ref="AB254:AI254"/>
    <mergeCell ref="AJ254:AM254"/>
    <mergeCell ref="AR212:AU212"/>
    <mergeCell ref="AV212:AY212"/>
    <mergeCell ref="AZ212:BE212"/>
    <mergeCell ref="BF212:BK212"/>
    <mergeCell ref="BL212:BQ212"/>
    <mergeCell ref="BR212:BU212"/>
    <mergeCell ref="A212:K212"/>
    <mergeCell ref="L212:R212"/>
    <mergeCell ref="S212:AA212"/>
    <mergeCell ref="AB212:AI212"/>
    <mergeCell ref="AJ212:AM212"/>
    <mergeCell ref="AN212:AQ212"/>
    <mergeCell ref="BV250:BY250"/>
    <mergeCell ref="BZ250:CC250"/>
    <mergeCell ref="CP125:CU125"/>
    <mergeCell ref="BV123:BY123"/>
    <mergeCell ref="BZ123:CC123"/>
    <mergeCell ref="CD123:CI123"/>
    <mergeCell ref="CJ123:CO123"/>
    <mergeCell ref="CP123:CU123"/>
    <mergeCell ref="BV122:BY122"/>
    <mergeCell ref="BZ122:CC122"/>
    <mergeCell ref="CD122:CI122"/>
    <mergeCell ref="CJ122:CO122"/>
    <mergeCell ref="CP122:CU122"/>
    <mergeCell ref="BF122:BK122"/>
    <mergeCell ref="BL122:BQ122"/>
    <mergeCell ref="BR122:BU122"/>
    <mergeCell ref="BR123:BU123"/>
    <mergeCell ref="A195:K195"/>
    <mergeCell ref="L195:R195"/>
    <mergeCell ref="S195:AA195"/>
    <mergeCell ref="AB195:AI195"/>
    <mergeCell ref="AJ195:AM195"/>
    <mergeCell ref="AN195:AQ195"/>
    <mergeCell ref="AR179:AU179"/>
    <mergeCell ref="AV179:AY179"/>
    <mergeCell ref="AZ179:BE179"/>
    <mergeCell ref="BF179:BK179"/>
    <mergeCell ref="CD154:CI154"/>
    <mergeCell ref="CJ154:CO154"/>
    <mergeCell ref="CP154:CU154"/>
    <mergeCell ref="A156:K156"/>
    <mergeCell ref="AJ156:AM156"/>
    <mergeCell ref="AN156:AQ156"/>
    <mergeCell ref="AR156:AU156"/>
    <mergeCell ref="AN123:AQ123"/>
    <mergeCell ref="AR123:AU123"/>
    <mergeCell ref="AV123:AY123"/>
    <mergeCell ref="AZ123:BE123"/>
    <mergeCell ref="BF123:BK123"/>
    <mergeCell ref="BL123:BQ123"/>
    <mergeCell ref="A123:K123"/>
    <mergeCell ref="L123:R123"/>
    <mergeCell ref="S123:AA123"/>
    <mergeCell ref="AB123:AI123"/>
    <mergeCell ref="AJ123:AM123"/>
    <mergeCell ref="AR122:AU122"/>
    <mergeCell ref="AV122:AY122"/>
    <mergeCell ref="AZ122:BE122"/>
    <mergeCell ref="BR121:BU121"/>
    <mergeCell ref="BV121:BY121"/>
    <mergeCell ref="AN121:AQ121"/>
    <mergeCell ref="AR121:AU121"/>
    <mergeCell ref="AV121:AY121"/>
    <mergeCell ref="AZ121:BE121"/>
    <mergeCell ref="BF121:BK121"/>
    <mergeCell ref="BL121:BQ121"/>
    <mergeCell ref="A122:K122"/>
    <mergeCell ref="L122:R122"/>
    <mergeCell ref="S122:AA122"/>
    <mergeCell ref="AB122:AI122"/>
    <mergeCell ref="AJ122:AM122"/>
    <mergeCell ref="AN122:AQ122"/>
    <mergeCell ref="A46:K46"/>
    <mergeCell ref="L46:R46"/>
    <mergeCell ref="S46:AA46"/>
    <mergeCell ref="AB46:AI46"/>
    <mergeCell ref="AJ46:AM46"/>
    <mergeCell ref="AN46:AQ46"/>
    <mergeCell ref="BV16:BY16"/>
    <mergeCell ref="BZ16:CC16"/>
    <mergeCell ref="CD16:CI16"/>
    <mergeCell ref="CJ16:CO16"/>
    <mergeCell ref="CP16:CU16"/>
    <mergeCell ref="AR16:AU16"/>
    <mergeCell ref="AV16:AY16"/>
    <mergeCell ref="AZ16:BE16"/>
    <mergeCell ref="BF16:BK16"/>
    <mergeCell ref="BL16:BQ16"/>
    <mergeCell ref="BR16:BU16"/>
    <mergeCell ref="A16:K16"/>
    <mergeCell ref="L16:R16"/>
    <mergeCell ref="S16:AA16"/>
    <mergeCell ref="AB16:AI16"/>
    <mergeCell ref="AJ16:AM16"/>
    <mergeCell ref="AN16:AQ16"/>
    <mergeCell ref="BV32:BY32"/>
    <mergeCell ref="BZ32:CC32"/>
    <mergeCell ref="CD32:CI32"/>
    <mergeCell ref="CJ32:CO32"/>
    <mergeCell ref="CP32:CU32"/>
    <mergeCell ref="AN32:AQ32"/>
    <mergeCell ref="AR32:AU32"/>
    <mergeCell ref="AV32:AY32"/>
    <mergeCell ref="AZ32:BE32"/>
    <mergeCell ref="BV31:BY31"/>
    <mergeCell ref="BZ31:CC31"/>
    <mergeCell ref="CD31:CI31"/>
    <mergeCell ref="CJ31:CO31"/>
    <mergeCell ref="CP31:CU31"/>
    <mergeCell ref="BV46:BY46"/>
    <mergeCell ref="BZ46:CC46"/>
    <mergeCell ref="CD46:CI46"/>
    <mergeCell ref="CJ46:CO46"/>
    <mergeCell ref="CP46:CU46"/>
    <mergeCell ref="AR46:AU46"/>
    <mergeCell ref="AV46:AY46"/>
    <mergeCell ref="AZ46:BE46"/>
    <mergeCell ref="BF46:BK46"/>
    <mergeCell ref="BL46:BQ46"/>
    <mergeCell ref="BR46:BU46"/>
    <mergeCell ref="BV43:BY43"/>
    <mergeCell ref="BZ43:CC43"/>
    <mergeCell ref="CD43:CI43"/>
    <mergeCell ref="CJ43:CO43"/>
    <mergeCell ref="CP43:CU43"/>
    <mergeCell ref="AR42:AU42"/>
    <mergeCell ref="AV42:AY42"/>
    <mergeCell ref="AZ42:BE42"/>
    <mergeCell ref="BF42:BK42"/>
    <mergeCell ref="BL42:BQ42"/>
    <mergeCell ref="BR42:BU42"/>
    <mergeCell ref="BV39:BY39"/>
    <mergeCell ref="BZ39:CC39"/>
    <mergeCell ref="CD39:CI39"/>
    <mergeCell ref="A32:K32"/>
    <mergeCell ref="L32:R32"/>
    <mergeCell ref="S32:AA32"/>
    <mergeCell ref="AB32:AI32"/>
    <mergeCell ref="AJ32:AM32"/>
    <mergeCell ref="AR31:AU31"/>
    <mergeCell ref="AV31:AY31"/>
    <mergeCell ref="AZ31:BE31"/>
    <mergeCell ref="BF31:BK31"/>
    <mergeCell ref="BL31:BQ31"/>
    <mergeCell ref="BR31:BU31"/>
    <mergeCell ref="A31:K31"/>
    <mergeCell ref="L31:R31"/>
    <mergeCell ref="S31:AA31"/>
    <mergeCell ref="AB31:AI31"/>
    <mergeCell ref="AJ31:AM31"/>
    <mergeCell ref="AN31:AQ31"/>
    <mergeCell ref="BR32:BU32"/>
    <mergeCell ref="BF32:BK32"/>
    <mergeCell ref="BL32:BQ32"/>
    <mergeCell ref="BF29:BK29"/>
    <mergeCell ref="BL29:BQ29"/>
    <mergeCell ref="BR29:BU29"/>
    <mergeCell ref="A29:K29"/>
    <mergeCell ref="L29:R29"/>
    <mergeCell ref="S29:AA29"/>
    <mergeCell ref="AB29:AI29"/>
    <mergeCell ref="AJ29:AM29"/>
    <mergeCell ref="AN29:AQ29"/>
    <mergeCell ref="BR30:BU30"/>
    <mergeCell ref="BV30:BY30"/>
    <mergeCell ref="BZ30:CC30"/>
    <mergeCell ref="CD30:CI30"/>
    <mergeCell ref="CJ30:CO30"/>
    <mergeCell ref="CP30:CU30"/>
    <mergeCell ref="AN30:AQ30"/>
    <mergeCell ref="AR30:AU30"/>
    <mergeCell ref="AV30:AY30"/>
    <mergeCell ref="AZ30:BE30"/>
    <mergeCell ref="BF30:BK30"/>
    <mergeCell ref="BL30:BQ30"/>
    <mergeCell ref="BV29:BY29"/>
    <mergeCell ref="BZ29:CC29"/>
    <mergeCell ref="CD29:CI29"/>
    <mergeCell ref="CJ29:CO29"/>
    <mergeCell ref="CP29:CU29"/>
    <mergeCell ref="A305:BC305"/>
    <mergeCell ref="BD305:BH305"/>
    <mergeCell ref="BI305:BU305"/>
    <mergeCell ref="BV305:CH305"/>
    <mergeCell ref="CI305:CU305"/>
    <mergeCell ref="A306:CU307"/>
    <mergeCell ref="A298:BC298"/>
    <mergeCell ref="BD298:BH298"/>
    <mergeCell ref="BI298:BU298"/>
    <mergeCell ref="BV298:CH298"/>
    <mergeCell ref="CI298:CU298"/>
    <mergeCell ref="A299:BC299"/>
    <mergeCell ref="BD299:BH299"/>
    <mergeCell ref="BI299:BU299"/>
    <mergeCell ref="BV299:CH299"/>
    <mergeCell ref="CI299:CU299"/>
    <mergeCell ref="A295:BC295"/>
    <mergeCell ref="BD295:BH295"/>
    <mergeCell ref="BI295:BU295"/>
    <mergeCell ref="BV295:CH295"/>
    <mergeCell ref="CI295:CU295"/>
    <mergeCell ref="A296:BC296"/>
    <mergeCell ref="BD296:BH296"/>
    <mergeCell ref="BI296:BU296"/>
    <mergeCell ref="BV296:CH296"/>
    <mergeCell ref="CI296:CU296"/>
    <mergeCell ref="A301:BC301"/>
    <mergeCell ref="BD301:BH301"/>
    <mergeCell ref="BI301:BU301"/>
    <mergeCell ref="BV301:CH301"/>
    <mergeCell ref="CI301:CU301"/>
    <mergeCell ref="A303:BC303"/>
    <mergeCell ref="A293:BC293"/>
    <mergeCell ref="BD293:BH293"/>
    <mergeCell ref="BI293:BU293"/>
    <mergeCell ref="BV293:CH293"/>
    <mergeCell ref="CI293:CU293"/>
    <mergeCell ref="A294:BC294"/>
    <mergeCell ref="BD294:BH294"/>
    <mergeCell ref="BI294:BU294"/>
    <mergeCell ref="BV294:CH294"/>
    <mergeCell ref="CI294:CU294"/>
    <mergeCell ref="A291:BC291"/>
    <mergeCell ref="BD291:BH291"/>
    <mergeCell ref="BI291:BU291"/>
    <mergeCell ref="BV291:CH291"/>
    <mergeCell ref="CI291:CU291"/>
    <mergeCell ref="A292:BC292"/>
    <mergeCell ref="BD292:BH292"/>
    <mergeCell ref="BI292:BU292"/>
    <mergeCell ref="BV292:CH292"/>
    <mergeCell ref="CI292:CU292"/>
    <mergeCell ref="A289:BC289"/>
    <mergeCell ref="BD289:BH289"/>
    <mergeCell ref="BI289:BU289"/>
    <mergeCell ref="BV289:CH289"/>
    <mergeCell ref="CI289:CU289"/>
    <mergeCell ref="A290:BC290"/>
    <mergeCell ref="BD290:BH290"/>
    <mergeCell ref="BI290:BU290"/>
    <mergeCell ref="BV290:CH290"/>
    <mergeCell ref="CI290:CU290"/>
    <mergeCell ref="A287:BC287"/>
    <mergeCell ref="BD287:BH287"/>
    <mergeCell ref="BI287:BU287"/>
    <mergeCell ref="BV287:CH287"/>
    <mergeCell ref="CI287:CU287"/>
    <mergeCell ref="A288:BC288"/>
    <mergeCell ref="BD288:BH288"/>
    <mergeCell ref="BI288:BU288"/>
    <mergeCell ref="BV288:CH288"/>
    <mergeCell ref="CI288:CU288"/>
    <mergeCell ref="A285:BC285"/>
    <mergeCell ref="BD285:BH285"/>
    <mergeCell ref="BI285:BU285"/>
    <mergeCell ref="BV285:CH285"/>
    <mergeCell ref="CI285:CU285"/>
    <mergeCell ref="A286:BC286"/>
    <mergeCell ref="BD286:BH286"/>
    <mergeCell ref="BI286:BU286"/>
    <mergeCell ref="BV286:CH286"/>
    <mergeCell ref="CI286:CU286"/>
    <mergeCell ref="A283:BC283"/>
    <mergeCell ref="BD283:BH283"/>
    <mergeCell ref="BI283:BU283"/>
    <mergeCell ref="BV283:CH283"/>
    <mergeCell ref="CI283:CU283"/>
    <mergeCell ref="A284:BC284"/>
    <mergeCell ref="BD284:BH284"/>
    <mergeCell ref="BI284:BU284"/>
    <mergeCell ref="BV284:CH284"/>
    <mergeCell ref="CI284:CU284"/>
    <mergeCell ref="A281:BC281"/>
    <mergeCell ref="BD281:BH281"/>
    <mergeCell ref="BI281:BU281"/>
    <mergeCell ref="BV281:CH281"/>
    <mergeCell ref="CI281:CU281"/>
    <mergeCell ref="A282:BC282"/>
    <mergeCell ref="BD282:BH282"/>
    <mergeCell ref="BI282:BU282"/>
    <mergeCell ref="BV282:CH282"/>
    <mergeCell ref="CI282:CU282"/>
    <mergeCell ref="A279:BC279"/>
    <mergeCell ref="BD279:BH279"/>
    <mergeCell ref="BI279:BU279"/>
    <mergeCell ref="BV279:CH279"/>
    <mergeCell ref="CI279:CU279"/>
    <mergeCell ref="A280:BC280"/>
    <mergeCell ref="BD280:BH280"/>
    <mergeCell ref="BI280:BU280"/>
    <mergeCell ref="BV280:CH280"/>
    <mergeCell ref="CI280:CU280"/>
    <mergeCell ref="A277:BC277"/>
    <mergeCell ref="BD277:BH277"/>
    <mergeCell ref="BI277:BU277"/>
    <mergeCell ref="BV277:CH277"/>
    <mergeCell ref="CI277:CU277"/>
    <mergeCell ref="A278:BC278"/>
    <mergeCell ref="BD278:BH278"/>
    <mergeCell ref="BI278:BU278"/>
    <mergeCell ref="BV278:CH278"/>
    <mergeCell ref="CI278:CU278"/>
    <mergeCell ref="A275:BC275"/>
    <mergeCell ref="BD275:BH275"/>
    <mergeCell ref="BI275:BU275"/>
    <mergeCell ref="BV275:CH275"/>
    <mergeCell ref="CI275:CU275"/>
    <mergeCell ref="A276:BC276"/>
    <mergeCell ref="BD276:BH276"/>
    <mergeCell ref="BI276:BU276"/>
    <mergeCell ref="BV276:CH276"/>
    <mergeCell ref="CI276:CU276"/>
    <mergeCell ref="A273:BC273"/>
    <mergeCell ref="BD273:BH273"/>
    <mergeCell ref="BI273:BU273"/>
    <mergeCell ref="BV273:CH273"/>
    <mergeCell ref="CI273:CU273"/>
    <mergeCell ref="A274:BC274"/>
    <mergeCell ref="BD274:BH274"/>
    <mergeCell ref="BI274:BU274"/>
    <mergeCell ref="BV274:CH274"/>
    <mergeCell ref="CI274:CU274"/>
    <mergeCell ref="A271:BC271"/>
    <mergeCell ref="BD271:BH272"/>
    <mergeCell ref="BI271:BU272"/>
    <mergeCell ref="BV271:CH272"/>
    <mergeCell ref="CI271:CU272"/>
    <mergeCell ref="A272:BC272"/>
    <mergeCell ref="A269:BC269"/>
    <mergeCell ref="BD269:BH269"/>
    <mergeCell ref="BI269:BU269"/>
    <mergeCell ref="BV269:CH269"/>
    <mergeCell ref="CI269:CU269"/>
    <mergeCell ref="A270:BC270"/>
    <mergeCell ref="BD270:BH270"/>
    <mergeCell ref="BI270:BU270"/>
    <mergeCell ref="BV270:CH270"/>
    <mergeCell ref="CI270:CU270"/>
    <mergeCell ref="A267:BC267"/>
    <mergeCell ref="BD267:BH267"/>
    <mergeCell ref="BI267:BU267"/>
    <mergeCell ref="BV267:CH267"/>
    <mergeCell ref="CI267:CU267"/>
    <mergeCell ref="A268:BC268"/>
    <mergeCell ref="BD268:BH268"/>
    <mergeCell ref="BI268:BU268"/>
    <mergeCell ref="BV268:CH268"/>
    <mergeCell ref="CI268:CU268"/>
    <mergeCell ref="CP261:CU261"/>
    <mergeCell ref="A265:BC265"/>
    <mergeCell ref="BD265:BH265"/>
    <mergeCell ref="BI265:CU265"/>
    <mergeCell ref="A266:BC266"/>
    <mergeCell ref="BD266:BH266"/>
    <mergeCell ref="BI266:BU266"/>
    <mergeCell ref="BV266:CH266"/>
    <mergeCell ref="CI266:CU266"/>
    <mergeCell ref="BL261:BQ261"/>
    <mergeCell ref="BR261:BU261"/>
    <mergeCell ref="BV261:BY261"/>
    <mergeCell ref="BZ261:CC261"/>
    <mergeCell ref="CD261:CI261"/>
    <mergeCell ref="CJ261:CO261"/>
    <mergeCell ref="BZ259:CC259"/>
    <mergeCell ref="CD259:CI259"/>
    <mergeCell ref="CJ259:CO259"/>
    <mergeCell ref="CP259:CU259"/>
    <mergeCell ref="AJ261:AM261"/>
    <mergeCell ref="AN261:AQ261"/>
    <mergeCell ref="AR261:AU261"/>
    <mergeCell ref="AV261:AY261"/>
    <mergeCell ref="AZ261:BE261"/>
    <mergeCell ref="BF261:BK261"/>
    <mergeCell ref="AV259:AY259"/>
    <mergeCell ref="AZ259:BE259"/>
    <mergeCell ref="BF259:BK259"/>
    <mergeCell ref="BL259:BQ259"/>
    <mergeCell ref="BR259:BU259"/>
    <mergeCell ref="BV259:BY259"/>
    <mergeCell ref="BV258:BY258"/>
    <mergeCell ref="BZ258:CC258"/>
    <mergeCell ref="CD258:CI258"/>
    <mergeCell ref="CJ258:CO258"/>
    <mergeCell ref="CP258:CU258"/>
    <mergeCell ref="A259:K259"/>
    <mergeCell ref="L259:AI259"/>
    <mergeCell ref="AJ259:AM259"/>
    <mergeCell ref="AN259:AQ259"/>
    <mergeCell ref="AR259:AU259"/>
    <mergeCell ref="AR258:AU258"/>
    <mergeCell ref="AV258:AY258"/>
    <mergeCell ref="AZ258:BE258"/>
    <mergeCell ref="BF258:BK258"/>
    <mergeCell ref="BL258:BQ258"/>
    <mergeCell ref="BR258:BU258"/>
    <mergeCell ref="A258:K258"/>
    <mergeCell ref="L258:R258"/>
    <mergeCell ref="S258:AA258"/>
    <mergeCell ref="AB258:AI258"/>
    <mergeCell ref="AJ258:AM258"/>
    <mergeCell ref="AN258:AQ258"/>
    <mergeCell ref="BR257:BU257"/>
    <mergeCell ref="BV257:BY257"/>
    <mergeCell ref="BZ257:CC257"/>
    <mergeCell ref="CD257:CI257"/>
    <mergeCell ref="CJ257:CO257"/>
    <mergeCell ref="CP257:CU257"/>
    <mergeCell ref="AN257:AQ257"/>
    <mergeCell ref="AR257:AU257"/>
    <mergeCell ref="AV257:AY257"/>
    <mergeCell ref="AZ257:BE257"/>
    <mergeCell ref="BF257:BK257"/>
    <mergeCell ref="BL257:BQ257"/>
    <mergeCell ref="BV256:BY256"/>
    <mergeCell ref="BZ256:CC256"/>
    <mergeCell ref="CD256:CI256"/>
    <mergeCell ref="CJ256:CO256"/>
    <mergeCell ref="CP256:CU256"/>
    <mergeCell ref="A257:K257"/>
    <mergeCell ref="L257:R257"/>
    <mergeCell ref="S257:AA257"/>
    <mergeCell ref="AB257:AI257"/>
    <mergeCell ref="AJ257:AM257"/>
    <mergeCell ref="AR256:AU256"/>
    <mergeCell ref="AV256:AY256"/>
    <mergeCell ref="AZ256:BE256"/>
    <mergeCell ref="BF256:BK256"/>
    <mergeCell ref="BL256:BQ256"/>
    <mergeCell ref="BR256:BU256"/>
    <mergeCell ref="BZ251:CC251"/>
    <mergeCell ref="CD251:CI251"/>
    <mergeCell ref="CJ251:CO251"/>
    <mergeCell ref="CP251:CU251"/>
    <mergeCell ref="A256:K256"/>
    <mergeCell ref="L256:R256"/>
    <mergeCell ref="S256:AA256"/>
    <mergeCell ref="AB256:AI256"/>
    <mergeCell ref="AJ256:AM256"/>
    <mergeCell ref="AN256:AQ256"/>
    <mergeCell ref="AV251:AY251"/>
    <mergeCell ref="AZ251:BE251"/>
    <mergeCell ref="BF251:BK251"/>
    <mergeCell ref="BL251:BQ251"/>
    <mergeCell ref="BR251:BU251"/>
    <mergeCell ref="BV251:BY251"/>
    <mergeCell ref="AV253:AY253"/>
    <mergeCell ref="AR252:AU252"/>
    <mergeCell ref="AV252:AY252"/>
    <mergeCell ref="AZ252:BE252"/>
    <mergeCell ref="A253:K253"/>
    <mergeCell ref="A251:K251"/>
    <mergeCell ref="L251:AI251"/>
    <mergeCell ref="AJ251:AM251"/>
    <mergeCell ref="AN251:AQ251"/>
    <mergeCell ref="AR251:AU251"/>
    <mergeCell ref="AR250:AU250"/>
    <mergeCell ref="AV250:AY250"/>
    <mergeCell ref="AZ250:BE250"/>
    <mergeCell ref="BF250:BK250"/>
    <mergeCell ref="BL250:BQ250"/>
    <mergeCell ref="BR250:BU250"/>
    <mergeCell ref="A250:K250"/>
    <mergeCell ref="L250:R250"/>
    <mergeCell ref="S250:AA250"/>
    <mergeCell ref="AB250:AI250"/>
    <mergeCell ref="AJ250:AM250"/>
    <mergeCell ref="AN250:AQ250"/>
    <mergeCell ref="BV249:BY249"/>
    <mergeCell ref="BZ249:CC249"/>
    <mergeCell ref="CD249:CI249"/>
    <mergeCell ref="CJ249:CO249"/>
    <mergeCell ref="CP249:CU249"/>
    <mergeCell ref="AN249:AQ249"/>
    <mergeCell ref="AR249:AU249"/>
    <mergeCell ref="AV249:AY249"/>
    <mergeCell ref="AZ249:BE249"/>
    <mergeCell ref="BF249:BK249"/>
    <mergeCell ref="BL249:BQ249"/>
    <mergeCell ref="BV248:BY248"/>
    <mergeCell ref="BZ248:CC248"/>
    <mergeCell ref="CD248:CI248"/>
    <mergeCell ref="CJ248:CO248"/>
    <mergeCell ref="CP248:CU248"/>
    <mergeCell ref="CD250:CI250"/>
    <mergeCell ref="CJ250:CO250"/>
    <mergeCell ref="CP250:CU250"/>
    <mergeCell ref="A249:K249"/>
    <mergeCell ref="L249:R249"/>
    <mergeCell ref="S249:AA249"/>
    <mergeCell ref="AB249:AI249"/>
    <mergeCell ref="AJ249:AM249"/>
    <mergeCell ref="AR248:AU248"/>
    <mergeCell ref="AV248:AY248"/>
    <mergeCell ref="AZ248:BE248"/>
    <mergeCell ref="BF248:BK248"/>
    <mergeCell ref="BL248:BQ248"/>
    <mergeCell ref="BR248:BU248"/>
    <mergeCell ref="A248:K248"/>
    <mergeCell ref="L248:R248"/>
    <mergeCell ref="S248:AA248"/>
    <mergeCell ref="AB248:AI248"/>
    <mergeCell ref="AJ248:AM248"/>
    <mergeCell ref="AN248:AQ248"/>
    <mergeCell ref="BR249:BU249"/>
    <mergeCell ref="AN246:AQ246"/>
    <mergeCell ref="BR247:BU247"/>
    <mergeCell ref="BV247:BY247"/>
    <mergeCell ref="BZ247:CC247"/>
    <mergeCell ref="CD247:CI247"/>
    <mergeCell ref="CJ247:CO247"/>
    <mergeCell ref="CP247:CU247"/>
    <mergeCell ref="AN247:AQ247"/>
    <mergeCell ref="AR247:AU247"/>
    <mergeCell ref="AV247:AY247"/>
    <mergeCell ref="AZ247:BE247"/>
    <mergeCell ref="BF247:BK247"/>
    <mergeCell ref="BL247:BQ247"/>
    <mergeCell ref="BV246:BY246"/>
    <mergeCell ref="BZ246:CC246"/>
    <mergeCell ref="CD246:CI246"/>
    <mergeCell ref="CJ246:CO246"/>
    <mergeCell ref="CP246:CU246"/>
    <mergeCell ref="BV245:BY245"/>
    <mergeCell ref="BZ245:CC245"/>
    <mergeCell ref="CD245:CI245"/>
    <mergeCell ref="CJ245:CO245"/>
    <mergeCell ref="CP245:CU245"/>
    <mergeCell ref="AN245:AQ245"/>
    <mergeCell ref="AR245:AU245"/>
    <mergeCell ref="AV245:AY245"/>
    <mergeCell ref="AZ245:BE245"/>
    <mergeCell ref="BF245:BK245"/>
    <mergeCell ref="BL245:BQ245"/>
    <mergeCell ref="BV244:BY244"/>
    <mergeCell ref="BZ244:CC244"/>
    <mergeCell ref="CD244:CI244"/>
    <mergeCell ref="CJ244:CO244"/>
    <mergeCell ref="CP244:CU244"/>
    <mergeCell ref="A247:K247"/>
    <mergeCell ref="L247:R247"/>
    <mergeCell ref="S247:AA247"/>
    <mergeCell ref="AB247:AI247"/>
    <mergeCell ref="AJ247:AM247"/>
    <mergeCell ref="AR246:AU246"/>
    <mergeCell ref="AV246:AY246"/>
    <mergeCell ref="AZ246:BE246"/>
    <mergeCell ref="BF246:BK246"/>
    <mergeCell ref="BL246:BQ246"/>
    <mergeCell ref="BR246:BU246"/>
    <mergeCell ref="A246:K246"/>
    <mergeCell ref="L246:R246"/>
    <mergeCell ref="S246:AA246"/>
    <mergeCell ref="AB246:AI246"/>
    <mergeCell ref="AJ246:AM246"/>
    <mergeCell ref="A245:K245"/>
    <mergeCell ref="L245:R245"/>
    <mergeCell ref="S245:AA245"/>
    <mergeCell ref="AB245:AI245"/>
    <mergeCell ref="AJ245:AM245"/>
    <mergeCell ref="AR244:AU244"/>
    <mergeCell ref="AV244:AY244"/>
    <mergeCell ref="AZ244:BE244"/>
    <mergeCell ref="BF244:BK244"/>
    <mergeCell ref="BL244:BQ244"/>
    <mergeCell ref="BR244:BU244"/>
    <mergeCell ref="A244:K244"/>
    <mergeCell ref="L244:R244"/>
    <mergeCell ref="S244:AA244"/>
    <mergeCell ref="AB244:AI244"/>
    <mergeCell ref="AJ244:AM244"/>
    <mergeCell ref="AN244:AQ244"/>
    <mergeCell ref="BR245:BU245"/>
    <mergeCell ref="AN242:AQ242"/>
    <mergeCell ref="BR243:BU243"/>
    <mergeCell ref="BV243:BY243"/>
    <mergeCell ref="BZ243:CC243"/>
    <mergeCell ref="CD243:CI243"/>
    <mergeCell ref="CJ243:CO243"/>
    <mergeCell ref="CP243:CU243"/>
    <mergeCell ref="AN243:AQ243"/>
    <mergeCell ref="AR243:AU243"/>
    <mergeCell ref="AV243:AY243"/>
    <mergeCell ref="AZ243:BE243"/>
    <mergeCell ref="BF243:BK243"/>
    <mergeCell ref="BL243:BQ243"/>
    <mergeCell ref="BV242:BY242"/>
    <mergeCell ref="BZ242:CC242"/>
    <mergeCell ref="CD242:CI242"/>
    <mergeCell ref="CJ242:CO242"/>
    <mergeCell ref="CP242:CU242"/>
    <mergeCell ref="BV241:BY241"/>
    <mergeCell ref="BZ241:CC241"/>
    <mergeCell ref="CD241:CI241"/>
    <mergeCell ref="CJ241:CO241"/>
    <mergeCell ref="CP241:CU241"/>
    <mergeCell ref="AN241:AQ241"/>
    <mergeCell ref="AR241:AU241"/>
    <mergeCell ref="AV241:AY241"/>
    <mergeCell ref="AZ241:BE241"/>
    <mergeCell ref="BF241:BK241"/>
    <mergeCell ref="BL241:BQ241"/>
    <mergeCell ref="BV240:BY240"/>
    <mergeCell ref="BZ240:CC240"/>
    <mergeCell ref="CD240:CI240"/>
    <mergeCell ref="CJ240:CO240"/>
    <mergeCell ref="CP240:CU240"/>
    <mergeCell ref="A243:K243"/>
    <mergeCell ref="L243:R243"/>
    <mergeCell ref="S243:AA243"/>
    <mergeCell ref="AB243:AI243"/>
    <mergeCell ref="AJ243:AM243"/>
    <mergeCell ref="AR242:AU242"/>
    <mergeCell ref="AV242:AY242"/>
    <mergeCell ref="AZ242:BE242"/>
    <mergeCell ref="BF242:BK242"/>
    <mergeCell ref="BL242:BQ242"/>
    <mergeCell ref="BR242:BU242"/>
    <mergeCell ref="A242:K242"/>
    <mergeCell ref="L242:R242"/>
    <mergeCell ref="S242:AA242"/>
    <mergeCell ref="AB242:AI242"/>
    <mergeCell ref="AJ242:AM242"/>
    <mergeCell ref="A241:K241"/>
    <mergeCell ref="L241:R241"/>
    <mergeCell ref="S241:AA241"/>
    <mergeCell ref="AB241:AI241"/>
    <mergeCell ref="AJ241:AM241"/>
    <mergeCell ref="AR240:AU240"/>
    <mergeCell ref="AV240:AY240"/>
    <mergeCell ref="AZ240:BE240"/>
    <mergeCell ref="BF240:BK240"/>
    <mergeCell ref="BL240:BQ240"/>
    <mergeCell ref="BR240:BU240"/>
    <mergeCell ref="A240:K240"/>
    <mergeCell ref="L240:R240"/>
    <mergeCell ref="S240:AA240"/>
    <mergeCell ref="AB240:AI240"/>
    <mergeCell ref="AJ240:AM240"/>
    <mergeCell ref="AN240:AQ240"/>
    <mergeCell ref="BR241:BU241"/>
    <mergeCell ref="AN238:AQ238"/>
    <mergeCell ref="BR239:BU239"/>
    <mergeCell ref="BV239:BY239"/>
    <mergeCell ref="BZ239:CC239"/>
    <mergeCell ref="CD239:CI239"/>
    <mergeCell ref="CJ239:CO239"/>
    <mergeCell ref="CP239:CU239"/>
    <mergeCell ref="AN239:AQ239"/>
    <mergeCell ref="AR239:AU239"/>
    <mergeCell ref="AV239:AY239"/>
    <mergeCell ref="AZ239:BE239"/>
    <mergeCell ref="BF239:BK239"/>
    <mergeCell ref="BL239:BQ239"/>
    <mergeCell ref="BV238:BY238"/>
    <mergeCell ref="BZ238:CC238"/>
    <mergeCell ref="CD238:CI238"/>
    <mergeCell ref="CJ238:CO238"/>
    <mergeCell ref="CP238:CU238"/>
    <mergeCell ref="BV237:BY237"/>
    <mergeCell ref="BZ237:CC237"/>
    <mergeCell ref="CD237:CI237"/>
    <mergeCell ref="CJ237:CO237"/>
    <mergeCell ref="CP237:CU237"/>
    <mergeCell ref="AN237:AQ237"/>
    <mergeCell ref="AR237:AU237"/>
    <mergeCell ref="AV237:AY237"/>
    <mergeCell ref="AZ237:BE237"/>
    <mergeCell ref="BF237:BK237"/>
    <mergeCell ref="BL237:BQ237"/>
    <mergeCell ref="BV236:BY236"/>
    <mergeCell ref="BZ236:CC236"/>
    <mergeCell ref="CD236:CI236"/>
    <mergeCell ref="CJ236:CO236"/>
    <mergeCell ref="CP236:CU236"/>
    <mergeCell ref="A239:K239"/>
    <mergeCell ref="L239:R239"/>
    <mergeCell ref="S239:AA239"/>
    <mergeCell ref="AB239:AI239"/>
    <mergeCell ref="AJ239:AM239"/>
    <mergeCell ref="AR238:AU238"/>
    <mergeCell ref="AV238:AY238"/>
    <mergeCell ref="AZ238:BE238"/>
    <mergeCell ref="BF238:BK238"/>
    <mergeCell ref="BL238:BQ238"/>
    <mergeCell ref="BR238:BU238"/>
    <mergeCell ref="A238:K238"/>
    <mergeCell ref="L238:R238"/>
    <mergeCell ref="S238:AA238"/>
    <mergeCell ref="AB238:AI238"/>
    <mergeCell ref="AJ238:AM238"/>
    <mergeCell ref="A237:K237"/>
    <mergeCell ref="L237:R237"/>
    <mergeCell ref="S237:AA237"/>
    <mergeCell ref="AB237:AI237"/>
    <mergeCell ref="AJ237:AM237"/>
    <mergeCell ref="AR236:AU236"/>
    <mergeCell ref="AV236:AY236"/>
    <mergeCell ref="AZ236:BE236"/>
    <mergeCell ref="BF236:BK236"/>
    <mergeCell ref="BL236:BQ236"/>
    <mergeCell ref="BR236:BU236"/>
    <mergeCell ref="A236:K236"/>
    <mergeCell ref="L236:R236"/>
    <mergeCell ref="S236:AA236"/>
    <mergeCell ref="AB236:AI236"/>
    <mergeCell ref="AJ236:AM236"/>
    <mergeCell ref="AN236:AQ236"/>
    <mergeCell ref="BR237:BU237"/>
    <mergeCell ref="AN234:AQ234"/>
    <mergeCell ref="BR235:BU235"/>
    <mergeCell ref="BV235:BY235"/>
    <mergeCell ref="BZ235:CC235"/>
    <mergeCell ref="CD235:CI235"/>
    <mergeCell ref="CJ235:CO235"/>
    <mergeCell ref="CP235:CU235"/>
    <mergeCell ref="AN235:AQ235"/>
    <mergeCell ref="AR235:AU235"/>
    <mergeCell ref="AV235:AY235"/>
    <mergeCell ref="AZ235:BE235"/>
    <mergeCell ref="BF235:BK235"/>
    <mergeCell ref="BL235:BQ235"/>
    <mergeCell ref="BV234:BY234"/>
    <mergeCell ref="BZ234:CC234"/>
    <mergeCell ref="CD234:CI234"/>
    <mergeCell ref="CJ234:CO234"/>
    <mergeCell ref="CP234:CU234"/>
    <mergeCell ref="BV233:BY233"/>
    <mergeCell ref="BZ233:CC233"/>
    <mergeCell ref="CD233:CI233"/>
    <mergeCell ref="CJ233:CO233"/>
    <mergeCell ref="CP233:CU233"/>
    <mergeCell ref="AN233:AQ233"/>
    <mergeCell ref="AR233:AU233"/>
    <mergeCell ref="AV233:AY233"/>
    <mergeCell ref="AZ233:BE233"/>
    <mergeCell ref="BF233:BK233"/>
    <mergeCell ref="BL233:BQ233"/>
    <mergeCell ref="BV232:BY232"/>
    <mergeCell ref="BZ232:CC232"/>
    <mergeCell ref="CD232:CI232"/>
    <mergeCell ref="CJ232:CO232"/>
    <mergeCell ref="CP232:CU232"/>
    <mergeCell ref="A235:K235"/>
    <mergeCell ref="L235:R235"/>
    <mergeCell ref="S235:AA235"/>
    <mergeCell ref="AB235:AI235"/>
    <mergeCell ref="AJ235:AM235"/>
    <mergeCell ref="AR234:AU234"/>
    <mergeCell ref="AV234:AY234"/>
    <mergeCell ref="AZ234:BE234"/>
    <mergeCell ref="BF234:BK234"/>
    <mergeCell ref="BL234:BQ234"/>
    <mergeCell ref="BR234:BU234"/>
    <mergeCell ref="A234:K234"/>
    <mergeCell ref="L234:R234"/>
    <mergeCell ref="S234:AA234"/>
    <mergeCell ref="AB234:AI234"/>
    <mergeCell ref="AJ234:AM234"/>
    <mergeCell ref="A233:K233"/>
    <mergeCell ref="L233:R233"/>
    <mergeCell ref="S233:AA233"/>
    <mergeCell ref="AB233:AI233"/>
    <mergeCell ref="AJ233:AM233"/>
    <mergeCell ref="AR232:AU232"/>
    <mergeCell ref="AV232:AY232"/>
    <mergeCell ref="AZ232:BE232"/>
    <mergeCell ref="BF232:BK232"/>
    <mergeCell ref="BL232:BQ232"/>
    <mergeCell ref="BR232:BU232"/>
    <mergeCell ref="A232:K232"/>
    <mergeCell ref="L232:R232"/>
    <mergeCell ref="S232:AA232"/>
    <mergeCell ref="AB232:AI232"/>
    <mergeCell ref="AJ232:AM232"/>
    <mergeCell ref="AN232:AQ232"/>
    <mergeCell ref="BR233:BU233"/>
    <mergeCell ref="BR231:BU231"/>
    <mergeCell ref="BV231:BY231"/>
    <mergeCell ref="BZ231:CC231"/>
    <mergeCell ref="CD231:CI231"/>
    <mergeCell ref="CJ231:CO231"/>
    <mergeCell ref="CP231:CU231"/>
    <mergeCell ref="AN231:AQ231"/>
    <mergeCell ref="AR231:AU231"/>
    <mergeCell ref="AV231:AY231"/>
    <mergeCell ref="AZ231:BE231"/>
    <mergeCell ref="BF231:BK231"/>
    <mergeCell ref="BL231:BQ231"/>
    <mergeCell ref="BV230:BY230"/>
    <mergeCell ref="BZ230:CC230"/>
    <mergeCell ref="CD230:CI230"/>
    <mergeCell ref="CJ230:CO230"/>
    <mergeCell ref="CP230:CU230"/>
    <mergeCell ref="AR230:AU230"/>
    <mergeCell ref="AV230:AY230"/>
    <mergeCell ref="AZ230:BE230"/>
    <mergeCell ref="BF230:BK230"/>
    <mergeCell ref="BL230:BQ230"/>
    <mergeCell ref="BR230:BU230"/>
    <mergeCell ref="BZ228:CC228"/>
    <mergeCell ref="CD228:CI228"/>
    <mergeCell ref="CJ228:CO228"/>
    <mergeCell ref="CP228:CU228"/>
    <mergeCell ref="A230:K230"/>
    <mergeCell ref="L230:R230"/>
    <mergeCell ref="S230:AA230"/>
    <mergeCell ref="AB230:AI230"/>
    <mergeCell ref="AJ230:AM230"/>
    <mergeCell ref="AN230:AQ230"/>
    <mergeCell ref="AV228:AY228"/>
    <mergeCell ref="AZ228:BE228"/>
    <mergeCell ref="BF228:BK228"/>
    <mergeCell ref="BL228:BQ228"/>
    <mergeCell ref="BR228:BU228"/>
    <mergeCell ref="BV228:BY228"/>
    <mergeCell ref="A229:K229"/>
    <mergeCell ref="L229:R229"/>
    <mergeCell ref="S229:AA229"/>
    <mergeCell ref="AB229:AI229"/>
    <mergeCell ref="AJ229:AM229"/>
    <mergeCell ref="CD227:CI227"/>
    <mergeCell ref="CJ227:CO227"/>
    <mergeCell ref="CP227:CU227"/>
    <mergeCell ref="A228:K228"/>
    <mergeCell ref="L228:R228"/>
    <mergeCell ref="S228:AA228"/>
    <mergeCell ref="AB228:AI228"/>
    <mergeCell ref="AJ228:AM228"/>
    <mergeCell ref="AN228:AQ228"/>
    <mergeCell ref="AR228:AU228"/>
    <mergeCell ref="AZ227:BE227"/>
    <mergeCell ref="BF227:BK227"/>
    <mergeCell ref="BL227:BQ227"/>
    <mergeCell ref="BR227:BU227"/>
    <mergeCell ref="BV227:BY227"/>
    <mergeCell ref="BZ227:CC227"/>
    <mergeCell ref="A227:K227"/>
    <mergeCell ref="L227:AI227"/>
    <mergeCell ref="AJ227:AM227"/>
    <mergeCell ref="AN227:AQ227"/>
    <mergeCell ref="AR227:AU227"/>
    <mergeCell ref="AV227:AY227"/>
    <mergeCell ref="BR226:BU226"/>
    <mergeCell ref="BV226:BY226"/>
    <mergeCell ref="BZ226:CC226"/>
    <mergeCell ref="CD226:CI226"/>
    <mergeCell ref="CJ226:CO226"/>
    <mergeCell ref="CP226:CU226"/>
    <mergeCell ref="AN226:AQ226"/>
    <mergeCell ref="AR226:AU226"/>
    <mergeCell ref="AV226:AY226"/>
    <mergeCell ref="AZ226:BE226"/>
    <mergeCell ref="BF226:BK226"/>
    <mergeCell ref="BL226:BQ226"/>
    <mergeCell ref="BV225:BY225"/>
    <mergeCell ref="BZ225:CC225"/>
    <mergeCell ref="CD225:CI225"/>
    <mergeCell ref="CJ225:CO225"/>
    <mergeCell ref="CP225:CU225"/>
    <mergeCell ref="A226:K226"/>
    <mergeCell ref="L226:R226"/>
    <mergeCell ref="S226:AA226"/>
    <mergeCell ref="AB226:AI226"/>
    <mergeCell ref="AJ226:AM226"/>
    <mergeCell ref="AR225:AU225"/>
    <mergeCell ref="AV225:AY225"/>
    <mergeCell ref="AZ225:BE225"/>
    <mergeCell ref="BF225:BK225"/>
    <mergeCell ref="BL225:BQ225"/>
    <mergeCell ref="BR225:BU225"/>
    <mergeCell ref="BZ224:CC224"/>
    <mergeCell ref="CD224:CI224"/>
    <mergeCell ref="CJ224:CO224"/>
    <mergeCell ref="CP224:CU224"/>
    <mergeCell ref="A225:K225"/>
    <mergeCell ref="L225:R225"/>
    <mergeCell ref="S225:AA225"/>
    <mergeCell ref="AB225:AI225"/>
    <mergeCell ref="AJ225:AM225"/>
    <mergeCell ref="AN225:AQ225"/>
    <mergeCell ref="AV224:AY224"/>
    <mergeCell ref="AZ224:BE224"/>
    <mergeCell ref="BF224:BK224"/>
    <mergeCell ref="BL224:BQ224"/>
    <mergeCell ref="BR224:BU224"/>
    <mergeCell ref="BV224:BY224"/>
    <mergeCell ref="A224:K224"/>
    <mergeCell ref="L224:R224"/>
    <mergeCell ref="S224:AA224"/>
    <mergeCell ref="AB224:AI224"/>
    <mergeCell ref="AJ224:AM224"/>
    <mergeCell ref="AN224:AQ224"/>
    <mergeCell ref="AR224:AU224"/>
    <mergeCell ref="AZ222:BE222"/>
    <mergeCell ref="BF222:BK222"/>
    <mergeCell ref="BL222:BQ222"/>
    <mergeCell ref="BR222:BU222"/>
    <mergeCell ref="BV222:BY222"/>
    <mergeCell ref="BZ222:CC222"/>
    <mergeCell ref="A222:K222"/>
    <mergeCell ref="L222:AI222"/>
    <mergeCell ref="AJ222:AM222"/>
    <mergeCell ref="AN222:AQ222"/>
    <mergeCell ref="AR222:AU222"/>
    <mergeCell ref="AV222:AY222"/>
    <mergeCell ref="BR221:BU221"/>
    <mergeCell ref="BV221:BY221"/>
    <mergeCell ref="BZ221:CC221"/>
    <mergeCell ref="AN221:AQ221"/>
    <mergeCell ref="AR221:AU221"/>
    <mergeCell ref="AV221:AY221"/>
    <mergeCell ref="AZ221:BE221"/>
    <mergeCell ref="BF221:BK221"/>
    <mergeCell ref="BL221:BQ221"/>
    <mergeCell ref="A221:K221"/>
    <mergeCell ref="L221:R221"/>
    <mergeCell ref="S221:AA221"/>
    <mergeCell ref="AB221:AI221"/>
    <mergeCell ref="AJ221:AM221"/>
    <mergeCell ref="A223:K223"/>
    <mergeCell ref="L223:R223"/>
    <mergeCell ref="S223:AA223"/>
    <mergeCell ref="AB223:AI223"/>
    <mergeCell ref="AR219:AU219"/>
    <mergeCell ref="AV219:AY219"/>
    <mergeCell ref="AZ219:BE219"/>
    <mergeCell ref="BF219:BK219"/>
    <mergeCell ref="BL219:BQ219"/>
    <mergeCell ref="BR219:BU219"/>
    <mergeCell ref="BZ215:CC215"/>
    <mergeCell ref="CD215:CI215"/>
    <mergeCell ref="CJ215:CO215"/>
    <mergeCell ref="CP215:CU215"/>
    <mergeCell ref="A219:K219"/>
    <mergeCell ref="L219:R219"/>
    <mergeCell ref="S219:AA219"/>
    <mergeCell ref="AB219:AI219"/>
    <mergeCell ref="AJ219:AM219"/>
    <mergeCell ref="AN219:AQ219"/>
    <mergeCell ref="AV215:AY215"/>
    <mergeCell ref="AZ215:BE215"/>
    <mergeCell ref="BF215:BK215"/>
    <mergeCell ref="BL215:BQ215"/>
    <mergeCell ref="BR215:BU215"/>
    <mergeCell ref="BV215:BY215"/>
    <mergeCell ref="BR216:BU216"/>
    <mergeCell ref="BV216:BY216"/>
    <mergeCell ref="BZ216:CC216"/>
    <mergeCell ref="CD216:CI216"/>
    <mergeCell ref="CJ216:CO216"/>
    <mergeCell ref="CP216:CU216"/>
    <mergeCell ref="A217:K217"/>
    <mergeCell ref="L217:R217"/>
    <mergeCell ref="S217:AA217"/>
    <mergeCell ref="AB217:AI217"/>
    <mergeCell ref="BL213:BQ213"/>
    <mergeCell ref="BV214:BY214"/>
    <mergeCell ref="BZ214:CC214"/>
    <mergeCell ref="CD214:CI214"/>
    <mergeCell ref="CJ214:CO214"/>
    <mergeCell ref="CP214:CU214"/>
    <mergeCell ref="A215:K215"/>
    <mergeCell ref="L215:AI215"/>
    <mergeCell ref="AJ215:AM215"/>
    <mergeCell ref="AN215:AQ215"/>
    <mergeCell ref="AR215:AU215"/>
    <mergeCell ref="AR214:AU214"/>
    <mergeCell ref="AV214:AY214"/>
    <mergeCell ref="AZ214:BE214"/>
    <mergeCell ref="BF214:BK214"/>
    <mergeCell ref="BL214:BQ214"/>
    <mergeCell ref="BR214:BU214"/>
    <mergeCell ref="A214:K214"/>
    <mergeCell ref="L214:R214"/>
    <mergeCell ref="S214:AA214"/>
    <mergeCell ref="AB214:AI214"/>
    <mergeCell ref="AJ214:AM214"/>
    <mergeCell ref="AN214:AQ214"/>
    <mergeCell ref="BV211:BY211"/>
    <mergeCell ref="BZ211:CC211"/>
    <mergeCell ref="CD211:CI211"/>
    <mergeCell ref="CJ211:CO211"/>
    <mergeCell ref="CP211:CU211"/>
    <mergeCell ref="AN211:AQ211"/>
    <mergeCell ref="AR211:AU211"/>
    <mergeCell ref="AV211:AY211"/>
    <mergeCell ref="AZ211:BE211"/>
    <mergeCell ref="BF211:BK211"/>
    <mergeCell ref="BL211:BQ211"/>
    <mergeCell ref="BV210:BY210"/>
    <mergeCell ref="BZ210:CC210"/>
    <mergeCell ref="CD210:CI210"/>
    <mergeCell ref="CJ210:CO210"/>
    <mergeCell ref="CP210:CU210"/>
    <mergeCell ref="A213:K213"/>
    <mergeCell ref="L213:R213"/>
    <mergeCell ref="S213:AA213"/>
    <mergeCell ref="AB213:AI213"/>
    <mergeCell ref="AJ213:AM213"/>
    <mergeCell ref="BR213:BU213"/>
    <mergeCell ref="BV213:BY213"/>
    <mergeCell ref="BZ213:CC213"/>
    <mergeCell ref="CD213:CI213"/>
    <mergeCell ref="CJ213:CO213"/>
    <mergeCell ref="CP213:CU213"/>
    <mergeCell ref="AN213:AQ213"/>
    <mergeCell ref="AR213:AU213"/>
    <mergeCell ref="AV213:AY213"/>
    <mergeCell ref="AZ213:BE213"/>
    <mergeCell ref="BF213:BK213"/>
    <mergeCell ref="A211:K211"/>
    <mergeCell ref="L211:R211"/>
    <mergeCell ref="S211:AA211"/>
    <mergeCell ref="AB211:AI211"/>
    <mergeCell ref="AJ211:AM211"/>
    <mergeCell ref="AR210:AU210"/>
    <mergeCell ref="AV210:AY210"/>
    <mergeCell ref="AZ210:BE210"/>
    <mergeCell ref="BF210:BK210"/>
    <mergeCell ref="BL210:BQ210"/>
    <mergeCell ref="BR210:BU210"/>
    <mergeCell ref="A210:K210"/>
    <mergeCell ref="L210:R210"/>
    <mergeCell ref="S210:AA210"/>
    <mergeCell ref="AB210:AI210"/>
    <mergeCell ref="AJ210:AM210"/>
    <mergeCell ref="AN210:AQ210"/>
    <mergeCell ref="BR211:BU211"/>
    <mergeCell ref="AN208:AQ208"/>
    <mergeCell ref="BR209:BU209"/>
    <mergeCell ref="BV209:BY209"/>
    <mergeCell ref="BZ209:CC209"/>
    <mergeCell ref="CD209:CI209"/>
    <mergeCell ref="CJ209:CO209"/>
    <mergeCell ref="CP209:CU209"/>
    <mergeCell ref="AN209:AQ209"/>
    <mergeCell ref="AR209:AU209"/>
    <mergeCell ref="AV209:AY209"/>
    <mergeCell ref="AZ209:BE209"/>
    <mergeCell ref="BF209:BK209"/>
    <mergeCell ref="BL209:BQ209"/>
    <mergeCell ref="BV208:BY208"/>
    <mergeCell ref="BZ208:CC208"/>
    <mergeCell ref="CD208:CI208"/>
    <mergeCell ref="CJ208:CO208"/>
    <mergeCell ref="CP208:CU208"/>
    <mergeCell ref="BV207:BY207"/>
    <mergeCell ref="BZ207:CC207"/>
    <mergeCell ref="CD207:CI207"/>
    <mergeCell ref="CJ207:CO207"/>
    <mergeCell ref="CP207:CU207"/>
    <mergeCell ref="AN207:AQ207"/>
    <mergeCell ref="AR207:AU207"/>
    <mergeCell ref="AV207:AY207"/>
    <mergeCell ref="AZ207:BE207"/>
    <mergeCell ref="BF207:BK207"/>
    <mergeCell ref="BL207:BQ207"/>
    <mergeCell ref="BV206:BY206"/>
    <mergeCell ref="BZ206:CC206"/>
    <mergeCell ref="CD206:CI206"/>
    <mergeCell ref="CJ206:CO206"/>
    <mergeCell ref="CP206:CU206"/>
    <mergeCell ref="A209:K209"/>
    <mergeCell ref="L209:R209"/>
    <mergeCell ref="S209:AA209"/>
    <mergeCell ref="AB209:AI209"/>
    <mergeCell ref="AJ209:AM209"/>
    <mergeCell ref="AR208:AU208"/>
    <mergeCell ref="AV208:AY208"/>
    <mergeCell ref="AZ208:BE208"/>
    <mergeCell ref="BF208:BK208"/>
    <mergeCell ref="BL208:BQ208"/>
    <mergeCell ref="BR208:BU208"/>
    <mergeCell ref="A208:K208"/>
    <mergeCell ref="L208:R208"/>
    <mergeCell ref="S208:AA208"/>
    <mergeCell ref="AB208:AI208"/>
    <mergeCell ref="AJ208:AM208"/>
    <mergeCell ref="CD205:CI205"/>
    <mergeCell ref="CJ205:CO205"/>
    <mergeCell ref="CP205:CU205"/>
    <mergeCell ref="AN205:AQ205"/>
    <mergeCell ref="AR205:AU205"/>
    <mergeCell ref="AV205:AY205"/>
    <mergeCell ref="AZ205:BE205"/>
    <mergeCell ref="BF205:BK205"/>
    <mergeCell ref="BL205:BQ205"/>
    <mergeCell ref="BV204:BY204"/>
    <mergeCell ref="BZ204:CC204"/>
    <mergeCell ref="CD204:CI204"/>
    <mergeCell ref="CJ204:CO204"/>
    <mergeCell ref="CP204:CU204"/>
    <mergeCell ref="A207:K207"/>
    <mergeCell ref="L207:R207"/>
    <mergeCell ref="S207:AA207"/>
    <mergeCell ref="AB207:AI207"/>
    <mergeCell ref="AJ207:AM207"/>
    <mergeCell ref="AR206:AU206"/>
    <mergeCell ref="AV206:AY206"/>
    <mergeCell ref="AZ206:BE206"/>
    <mergeCell ref="BF206:BK206"/>
    <mergeCell ref="BL206:BQ206"/>
    <mergeCell ref="BR206:BU206"/>
    <mergeCell ref="A206:K206"/>
    <mergeCell ref="L206:R206"/>
    <mergeCell ref="S206:AA206"/>
    <mergeCell ref="AB206:AI206"/>
    <mergeCell ref="AJ206:AM206"/>
    <mergeCell ref="AN206:AQ206"/>
    <mergeCell ref="BR207:BU207"/>
    <mergeCell ref="A205:K205"/>
    <mergeCell ref="L205:R205"/>
    <mergeCell ref="S205:AA205"/>
    <mergeCell ref="AB205:AI205"/>
    <mergeCell ref="AJ205:AM205"/>
    <mergeCell ref="AZ204:BE204"/>
    <mergeCell ref="BF204:BK204"/>
    <mergeCell ref="BL204:BQ204"/>
    <mergeCell ref="BR204:BU204"/>
    <mergeCell ref="A204:K204"/>
    <mergeCell ref="L204:R204"/>
    <mergeCell ref="S204:AA204"/>
    <mergeCell ref="AB204:AI204"/>
    <mergeCell ref="AJ204:AM204"/>
    <mergeCell ref="BR205:BU205"/>
    <mergeCell ref="BV205:BY205"/>
    <mergeCell ref="BZ205:CC205"/>
    <mergeCell ref="CD201:CI201"/>
    <mergeCell ref="CJ201:CO201"/>
    <mergeCell ref="CP201:CU201"/>
    <mergeCell ref="AR203:AU203"/>
    <mergeCell ref="AV203:AY203"/>
    <mergeCell ref="AZ203:BE203"/>
    <mergeCell ref="BF203:BK203"/>
    <mergeCell ref="BL203:BQ203"/>
    <mergeCell ref="BR203:BU203"/>
    <mergeCell ref="A203:K203"/>
    <mergeCell ref="L203:R203"/>
    <mergeCell ref="S203:AA203"/>
    <mergeCell ref="AB203:AI203"/>
    <mergeCell ref="AJ203:AM203"/>
    <mergeCell ref="AN203:AQ203"/>
    <mergeCell ref="AN204:AQ204"/>
    <mergeCell ref="AR204:AU204"/>
    <mergeCell ref="AV204:AY204"/>
    <mergeCell ref="BV203:BY203"/>
    <mergeCell ref="BZ203:CC203"/>
    <mergeCell ref="CD203:CI203"/>
    <mergeCell ref="CJ203:CO203"/>
    <mergeCell ref="CP203:CU203"/>
    <mergeCell ref="CP199:CU199"/>
    <mergeCell ref="A202:K202"/>
    <mergeCell ref="L202:R202"/>
    <mergeCell ref="S202:AA202"/>
    <mergeCell ref="AB202:AI202"/>
    <mergeCell ref="AJ202:AM202"/>
    <mergeCell ref="AR201:AU201"/>
    <mergeCell ref="AV201:AY201"/>
    <mergeCell ref="AZ201:BE201"/>
    <mergeCell ref="BF201:BK201"/>
    <mergeCell ref="BL201:BQ201"/>
    <mergeCell ref="BR201:BU201"/>
    <mergeCell ref="A201:K201"/>
    <mergeCell ref="L201:R201"/>
    <mergeCell ref="S201:AA201"/>
    <mergeCell ref="AB201:AI201"/>
    <mergeCell ref="AJ201:AM201"/>
    <mergeCell ref="AN201:AQ201"/>
    <mergeCell ref="BR202:BU202"/>
    <mergeCell ref="BV202:BY202"/>
    <mergeCell ref="BZ202:CC202"/>
    <mergeCell ref="CD202:CI202"/>
    <mergeCell ref="CJ202:CO202"/>
    <mergeCell ref="CP202:CU202"/>
    <mergeCell ref="AN202:AQ202"/>
    <mergeCell ref="AR202:AU202"/>
    <mergeCell ref="AV202:AY202"/>
    <mergeCell ref="AZ202:BE202"/>
    <mergeCell ref="BF202:BK202"/>
    <mergeCell ref="BL202:BQ202"/>
    <mergeCell ref="BV201:BY201"/>
    <mergeCell ref="BZ201:CC201"/>
    <mergeCell ref="BZ197:CC197"/>
    <mergeCell ref="CD197:CI197"/>
    <mergeCell ref="CJ197:CO197"/>
    <mergeCell ref="CP197:CU197"/>
    <mergeCell ref="A199:K199"/>
    <mergeCell ref="L199:R199"/>
    <mergeCell ref="S199:AA199"/>
    <mergeCell ref="AB199:AI199"/>
    <mergeCell ref="AJ199:AM199"/>
    <mergeCell ref="AN199:AQ199"/>
    <mergeCell ref="AV197:AY197"/>
    <mergeCell ref="AZ197:BE197"/>
    <mergeCell ref="BF197:BK197"/>
    <mergeCell ref="BL197:BQ197"/>
    <mergeCell ref="BR197:BU197"/>
    <mergeCell ref="BV197:BY197"/>
    <mergeCell ref="BR200:BU200"/>
    <mergeCell ref="BV200:BY200"/>
    <mergeCell ref="BZ200:CC200"/>
    <mergeCell ref="CD200:CI200"/>
    <mergeCell ref="CJ200:CO200"/>
    <mergeCell ref="CP200:CU200"/>
    <mergeCell ref="AN200:AQ200"/>
    <mergeCell ref="AR200:AU200"/>
    <mergeCell ref="AV200:AY200"/>
    <mergeCell ref="AZ200:BE200"/>
    <mergeCell ref="BF200:BK200"/>
    <mergeCell ref="BL200:BQ200"/>
    <mergeCell ref="BV199:BY199"/>
    <mergeCell ref="BZ199:CC199"/>
    <mergeCell ref="CD199:CI199"/>
    <mergeCell ref="CJ199:CO199"/>
    <mergeCell ref="AZ196:BE196"/>
    <mergeCell ref="BF196:BK196"/>
    <mergeCell ref="BL196:BQ196"/>
    <mergeCell ref="BR196:BU196"/>
    <mergeCell ref="A196:K196"/>
    <mergeCell ref="L196:R196"/>
    <mergeCell ref="S196:AA196"/>
    <mergeCell ref="AB196:AI196"/>
    <mergeCell ref="AJ196:AM196"/>
    <mergeCell ref="AN196:AQ196"/>
    <mergeCell ref="A200:K200"/>
    <mergeCell ref="L200:R200"/>
    <mergeCell ref="S200:AA200"/>
    <mergeCell ref="AB200:AI200"/>
    <mergeCell ref="AJ200:AM200"/>
    <mergeCell ref="AR199:AU199"/>
    <mergeCell ref="AV199:AY199"/>
    <mergeCell ref="AZ199:BE199"/>
    <mergeCell ref="BF199:BK199"/>
    <mergeCell ref="BL199:BQ199"/>
    <mergeCell ref="BR199:BU199"/>
    <mergeCell ref="CD192:CI192"/>
    <mergeCell ref="CJ192:CO192"/>
    <mergeCell ref="CP192:CU192"/>
    <mergeCell ref="AN192:AQ192"/>
    <mergeCell ref="AR192:AU192"/>
    <mergeCell ref="AV192:AY192"/>
    <mergeCell ref="AZ192:BE192"/>
    <mergeCell ref="BF192:BK192"/>
    <mergeCell ref="BL192:BQ192"/>
    <mergeCell ref="BV191:BY191"/>
    <mergeCell ref="BZ191:CC191"/>
    <mergeCell ref="CD191:CI191"/>
    <mergeCell ref="CJ191:CO191"/>
    <mergeCell ref="CP191:CU191"/>
    <mergeCell ref="BV196:BY196"/>
    <mergeCell ref="BZ196:CC196"/>
    <mergeCell ref="CD196:CI196"/>
    <mergeCell ref="CJ196:CO196"/>
    <mergeCell ref="CP196:CU196"/>
    <mergeCell ref="BV195:BY195"/>
    <mergeCell ref="BZ195:CC195"/>
    <mergeCell ref="CD195:CI195"/>
    <mergeCell ref="CJ195:CO195"/>
    <mergeCell ref="CP195:CU195"/>
    <mergeCell ref="AR195:AU195"/>
    <mergeCell ref="AV195:AY195"/>
    <mergeCell ref="AZ195:BE195"/>
    <mergeCell ref="BF195:BK195"/>
    <mergeCell ref="BL195:BQ195"/>
    <mergeCell ref="BR195:BU195"/>
    <mergeCell ref="AZ193:BE193"/>
    <mergeCell ref="BF193:BK193"/>
    <mergeCell ref="CP190:CU190"/>
    <mergeCell ref="AN190:AQ190"/>
    <mergeCell ref="AR190:AU190"/>
    <mergeCell ref="AV190:AY190"/>
    <mergeCell ref="AZ190:BE190"/>
    <mergeCell ref="BF190:BK190"/>
    <mergeCell ref="BL190:BQ190"/>
    <mergeCell ref="BV189:BY189"/>
    <mergeCell ref="BZ189:CC189"/>
    <mergeCell ref="CD189:CI189"/>
    <mergeCell ref="CJ189:CO189"/>
    <mergeCell ref="CP189:CU189"/>
    <mergeCell ref="A192:K192"/>
    <mergeCell ref="L192:R192"/>
    <mergeCell ref="S192:AA192"/>
    <mergeCell ref="AB192:AI192"/>
    <mergeCell ref="AJ192:AM192"/>
    <mergeCell ref="AR191:AU191"/>
    <mergeCell ref="AV191:AY191"/>
    <mergeCell ref="AZ191:BE191"/>
    <mergeCell ref="BF191:BK191"/>
    <mergeCell ref="BL191:BQ191"/>
    <mergeCell ref="BR191:BU191"/>
    <mergeCell ref="A191:K191"/>
    <mergeCell ref="L191:R191"/>
    <mergeCell ref="S191:AA191"/>
    <mergeCell ref="AB191:AI191"/>
    <mergeCell ref="AJ191:AM191"/>
    <mergeCell ref="AN191:AQ191"/>
    <mergeCell ref="BR192:BU192"/>
    <mergeCell ref="BV192:BY192"/>
    <mergeCell ref="BZ192:CC192"/>
    <mergeCell ref="A190:K190"/>
    <mergeCell ref="L190:R190"/>
    <mergeCell ref="S190:AA190"/>
    <mergeCell ref="AB190:AI190"/>
    <mergeCell ref="AJ190:AM190"/>
    <mergeCell ref="AR189:AU189"/>
    <mergeCell ref="AV189:AY189"/>
    <mergeCell ref="AZ189:BE189"/>
    <mergeCell ref="BF189:BK189"/>
    <mergeCell ref="BL189:BQ189"/>
    <mergeCell ref="BR189:BU189"/>
    <mergeCell ref="BZ188:CC188"/>
    <mergeCell ref="CD188:CI188"/>
    <mergeCell ref="CJ188:CO188"/>
    <mergeCell ref="CP188:CU188"/>
    <mergeCell ref="A189:K189"/>
    <mergeCell ref="L189:R189"/>
    <mergeCell ref="S189:AA189"/>
    <mergeCell ref="AB189:AI189"/>
    <mergeCell ref="AJ189:AM189"/>
    <mergeCell ref="AN189:AQ189"/>
    <mergeCell ref="AV188:AY188"/>
    <mergeCell ref="AZ188:BE188"/>
    <mergeCell ref="BF188:BK188"/>
    <mergeCell ref="BL188:BQ188"/>
    <mergeCell ref="BR188:BU188"/>
    <mergeCell ref="BV188:BY188"/>
    <mergeCell ref="BR190:BU190"/>
    <mergeCell ref="BV190:BY190"/>
    <mergeCell ref="BZ190:CC190"/>
    <mergeCell ref="CD190:CI190"/>
    <mergeCell ref="CJ190:CO190"/>
    <mergeCell ref="CD186:CI186"/>
    <mergeCell ref="CJ186:CO186"/>
    <mergeCell ref="CP186:CU186"/>
    <mergeCell ref="A188:K188"/>
    <mergeCell ref="L188:R188"/>
    <mergeCell ref="S188:AA188"/>
    <mergeCell ref="AB188:AI188"/>
    <mergeCell ref="AJ188:AM188"/>
    <mergeCell ref="AN188:AQ188"/>
    <mergeCell ref="AR188:AU188"/>
    <mergeCell ref="AZ186:BE186"/>
    <mergeCell ref="BF186:BK186"/>
    <mergeCell ref="BL186:BQ186"/>
    <mergeCell ref="BR186:BU186"/>
    <mergeCell ref="BV186:BY186"/>
    <mergeCell ref="BZ186:CC186"/>
    <mergeCell ref="A186:K186"/>
    <mergeCell ref="L186:AI186"/>
    <mergeCell ref="AJ186:AM186"/>
    <mergeCell ref="AN186:AQ186"/>
    <mergeCell ref="AR186:AU186"/>
    <mergeCell ref="AV186:AY186"/>
    <mergeCell ref="A187:K187"/>
    <mergeCell ref="L187:R187"/>
    <mergeCell ref="S187:AA187"/>
    <mergeCell ref="AB187:AI187"/>
    <mergeCell ref="AJ187:AM187"/>
    <mergeCell ref="AN187:AQ187"/>
    <mergeCell ref="AR187:AU187"/>
    <mergeCell ref="AV187:AY187"/>
    <mergeCell ref="AZ187:BE187"/>
    <mergeCell ref="BF187:BK187"/>
    <mergeCell ref="BV182:BY182"/>
    <mergeCell ref="BZ182:CC182"/>
    <mergeCell ref="CD182:CI182"/>
    <mergeCell ref="CJ182:CO182"/>
    <mergeCell ref="CP182:CU182"/>
    <mergeCell ref="AN182:AQ182"/>
    <mergeCell ref="AR182:AU182"/>
    <mergeCell ref="AV182:AY182"/>
    <mergeCell ref="AZ182:BE182"/>
    <mergeCell ref="BF182:BK182"/>
    <mergeCell ref="BL182:BQ182"/>
    <mergeCell ref="CD181:CI181"/>
    <mergeCell ref="CJ181:CO181"/>
    <mergeCell ref="CP181:CU181"/>
    <mergeCell ref="A182:K182"/>
    <mergeCell ref="L182:R182"/>
    <mergeCell ref="S182:AA182"/>
    <mergeCell ref="AB182:AI182"/>
    <mergeCell ref="AJ182:AM182"/>
    <mergeCell ref="AR181:AU181"/>
    <mergeCell ref="AV181:AY181"/>
    <mergeCell ref="AZ181:BE181"/>
    <mergeCell ref="BF181:BK181"/>
    <mergeCell ref="BL181:BQ181"/>
    <mergeCell ref="BR181:BU181"/>
    <mergeCell ref="A181:K181"/>
    <mergeCell ref="L181:R181"/>
    <mergeCell ref="S181:AA181"/>
    <mergeCell ref="AB181:AI181"/>
    <mergeCell ref="AJ181:AM181"/>
    <mergeCell ref="AN181:AQ181"/>
    <mergeCell ref="AN177:AQ177"/>
    <mergeCell ref="BR178:BU178"/>
    <mergeCell ref="BV178:BY178"/>
    <mergeCell ref="BZ178:CC178"/>
    <mergeCell ref="CD178:CI178"/>
    <mergeCell ref="CJ178:CO178"/>
    <mergeCell ref="CP178:CU178"/>
    <mergeCell ref="AN178:AQ178"/>
    <mergeCell ref="AR178:AU178"/>
    <mergeCell ref="AV178:AY178"/>
    <mergeCell ref="AZ178:BE178"/>
    <mergeCell ref="BF178:BK178"/>
    <mergeCell ref="BL178:BQ178"/>
    <mergeCell ref="BV177:BY177"/>
    <mergeCell ref="BZ177:CC177"/>
    <mergeCell ref="CD177:CI177"/>
    <mergeCell ref="CJ177:CO177"/>
    <mergeCell ref="CP177:CU177"/>
    <mergeCell ref="BV176:BY176"/>
    <mergeCell ref="BZ176:CC176"/>
    <mergeCell ref="CD176:CI176"/>
    <mergeCell ref="CJ176:CO176"/>
    <mergeCell ref="CP176:CU176"/>
    <mergeCell ref="AN176:AQ176"/>
    <mergeCell ref="AR176:AU176"/>
    <mergeCell ref="AV176:AY176"/>
    <mergeCell ref="AZ176:BE176"/>
    <mergeCell ref="BF176:BK176"/>
    <mergeCell ref="BL176:BQ176"/>
    <mergeCell ref="BV175:BY175"/>
    <mergeCell ref="BZ175:CC175"/>
    <mergeCell ref="CD175:CI175"/>
    <mergeCell ref="CJ175:CO175"/>
    <mergeCell ref="CP175:CU175"/>
    <mergeCell ref="A178:K178"/>
    <mergeCell ref="L178:R178"/>
    <mergeCell ref="S178:AA178"/>
    <mergeCell ref="AB178:AI178"/>
    <mergeCell ref="AJ178:AM178"/>
    <mergeCell ref="AR177:AU177"/>
    <mergeCell ref="AV177:AY177"/>
    <mergeCell ref="AZ177:BE177"/>
    <mergeCell ref="BF177:BK177"/>
    <mergeCell ref="BL177:BQ177"/>
    <mergeCell ref="BR177:BU177"/>
    <mergeCell ref="A177:K177"/>
    <mergeCell ref="L177:R177"/>
    <mergeCell ref="S177:AA177"/>
    <mergeCell ref="AB177:AI177"/>
    <mergeCell ref="AJ177:AM177"/>
    <mergeCell ref="A176:K176"/>
    <mergeCell ref="L176:R176"/>
    <mergeCell ref="S176:AA176"/>
    <mergeCell ref="AB176:AI176"/>
    <mergeCell ref="AJ176:AM176"/>
    <mergeCell ref="AR175:AU175"/>
    <mergeCell ref="AV175:AY175"/>
    <mergeCell ref="AZ175:BE175"/>
    <mergeCell ref="BF175:BK175"/>
    <mergeCell ref="BL175:BQ175"/>
    <mergeCell ref="BR175:BU175"/>
    <mergeCell ref="A175:K175"/>
    <mergeCell ref="L175:R175"/>
    <mergeCell ref="S175:AA175"/>
    <mergeCell ref="AB175:AI175"/>
    <mergeCell ref="AJ175:AM175"/>
    <mergeCell ref="AN175:AQ175"/>
    <mergeCell ref="BR176:BU176"/>
    <mergeCell ref="AN173:AQ173"/>
    <mergeCell ref="BR174:BU174"/>
    <mergeCell ref="BV174:BY174"/>
    <mergeCell ref="BZ174:CC174"/>
    <mergeCell ref="CD174:CI174"/>
    <mergeCell ref="CJ174:CO174"/>
    <mergeCell ref="CP174:CU174"/>
    <mergeCell ref="AN174:AQ174"/>
    <mergeCell ref="AR174:AU174"/>
    <mergeCell ref="AV174:AY174"/>
    <mergeCell ref="AZ174:BE174"/>
    <mergeCell ref="BF174:BK174"/>
    <mergeCell ref="BL174:BQ174"/>
    <mergeCell ref="BV173:BY173"/>
    <mergeCell ref="BZ173:CC173"/>
    <mergeCell ref="CD173:CI173"/>
    <mergeCell ref="CJ173:CO173"/>
    <mergeCell ref="CP173:CU173"/>
    <mergeCell ref="BV172:BY172"/>
    <mergeCell ref="BZ172:CC172"/>
    <mergeCell ref="CD172:CI172"/>
    <mergeCell ref="CJ172:CO172"/>
    <mergeCell ref="CP172:CU172"/>
    <mergeCell ref="AN172:AQ172"/>
    <mergeCell ref="AR172:AU172"/>
    <mergeCell ref="AV172:AY172"/>
    <mergeCell ref="AZ172:BE172"/>
    <mergeCell ref="BF172:BK172"/>
    <mergeCell ref="BL172:BQ172"/>
    <mergeCell ref="BV171:BY171"/>
    <mergeCell ref="BZ171:CC171"/>
    <mergeCell ref="CD171:CI171"/>
    <mergeCell ref="CJ171:CO171"/>
    <mergeCell ref="CP171:CU171"/>
    <mergeCell ref="A174:K174"/>
    <mergeCell ref="L174:R174"/>
    <mergeCell ref="S174:AA174"/>
    <mergeCell ref="AB174:AI174"/>
    <mergeCell ref="AJ174:AM174"/>
    <mergeCell ref="AR173:AU173"/>
    <mergeCell ref="AV173:AY173"/>
    <mergeCell ref="AZ173:BE173"/>
    <mergeCell ref="BF173:BK173"/>
    <mergeCell ref="BL173:BQ173"/>
    <mergeCell ref="BR173:BU173"/>
    <mergeCell ref="A173:K173"/>
    <mergeCell ref="L173:R173"/>
    <mergeCell ref="S173:AA173"/>
    <mergeCell ref="AB173:AI173"/>
    <mergeCell ref="AJ173:AM173"/>
    <mergeCell ref="A172:K172"/>
    <mergeCell ref="L172:R172"/>
    <mergeCell ref="S172:AA172"/>
    <mergeCell ref="AB172:AI172"/>
    <mergeCell ref="AJ172:AM172"/>
    <mergeCell ref="AR171:AU171"/>
    <mergeCell ref="AV171:AY171"/>
    <mergeCell ref="AZ171:BE171"/>
    <mergeCell ref="BF171:BK171"/>
    <mergeCell ref="BL171:BQ171"/>
    <mergeCell ref="BR171:BU171"/>
    <mergeCell ref="A171:K171"/>
    <mergeCell ref="L171:R171"/>
    <mergeCell ref="S171:AA171"/>
    <mergeCell ref="AB171:AI171"/>
    <mergeCell ref="AJ171:AM171"/>
    <mergeCell ref="AN171:AQ171"/>
    <mergeCell ref="BR172:BU172"/>
    <mergeCell ref="AN169:AQ169"/>
    <mergeCell ref="BR170:BU170"/>
    <mergeCell ref="BV170:BY170"/>
    <mergeCell ref="BZ170:CC170"/>
    <mergeCell ref="CD170:CI170"/>
    <mergeCell ref="CJ170:CO170"/>
    <mergeCell ref="CP170:CU170"/>
    <mergeCell ref="AN170:AQ170"/>
    <mergeCell ref="AR170:AU170"/>
    <mergeCell ref="AV170:AY170"/>
    <mergeCell ref="AZ170:BE170"/>
    <mergeCell ref="BF170:BK170"/>
    <mergeCell ref="BL170:BQ170"/>
    <mergeCell ref="BV169:BY169"/>
    <mergeCell ref="BZ169:CC169"/>
    <mergeCell ref="CD169:CI169"/>
    <mergeCell ref="CJ169:CO169"/>
    <mergeCell ref="CP169:CU169"/>
    <mergeCell ref="BV168:BY168"/>
    <mergeCell ref="BZ168:CC168"/>
    <mergeCell ref="CD168:CI168"/>
    <mergeCell ref="CJ168:CO168"/>
    <mergeCell ref="CP168:CU168"/>
    <mergeCell ref="AN168:AQ168"/>
    <mergeCell ref="AR168:AU168"/>
    <mergeCell ref="AV168:AY168"/>
    <mergeCell ref="AZ168:BE168"/>
    <mergeCell ref="BF168:BK168"/>
    <mergeCell ref="BL168:BQ168"/>
    <mergeCell ref="BV167:BY167"/>
    <mergeCell ref="BZ167:CC167"/>
    <mergeCell ref="CD167:CI167"/>
    <mergeCell ref="CJ167:CO167"/>
    <mergeCell ref="CP167:CU167"/>
    <mergeCell ref="A170:K170"/>
    <mergeCell ref="L170:R170"/>
    <mergeCell ref="S170:AA170"/>
    <mergeCell ref="AB170:AI170"/>
    <mergeCell ref="AJ170:AM170"/>
    <mergeCell ref="AR169:AU169"/>
    <mergeCell ref="AV169:AY169"/>
    <mergeCell ref="AZ169:BE169"/>
    <mergeCell ref="BF169:BK169"/>
    <mergeCell ref="BL169:BQ169"/>
    <mergeCell ref="BR169:BU169"/>
    <mergeCell ref="A169:K169"/>
    <mergeCell ref="L169:R169"/>
    <mergeCell ref="S169:AA169"/>
    <mergeCell ref="AB169:AI169"/>
    <mergeCell ref="AJ169:AM169"/>
    <mergeCell ref="A168:K168"/>
    <mergeCell ref="L168:R168"/>
    <mergeCell ref="S168:AA168"/>
    <mergeCell ref="AB168:AI168"/>
    <mergeCell ref="AJ168:AM168"/>
    <mergeCell ref="AR167:AU167"/>
    <mergeCell ref="AV167:AY167"/>
    <mergeCell ref="AZ167:BE167"/>
    <mergeCell ref="BF167:BK167"/>
    <mergeCell ref="BL167:BQ167"/>
    <mergeCell ref="BR167:BU167"/>
    <mergeCell ref="A167:K167"/>
    <mergeCell ref="L167:R167"/>
    <mergeCell ref="S167:AA167"/>
    <mergeCell ref="AB167:AI167"/>
    <mergeCell ref="AJ167:AM167"/>
    <mergeCell ref="AN167:AQ167"/>
    <mergeCell ref="BR168:BU168"/>
    <mergeCell ref="AN165:AQ165"/>
    <mergeCell ref="BR166:BU166"/>
    <mergeCell ref="BV166:BY166"/>
    <mergeCell ref="BZ166:CC166"/>
    <mergeCell ref="CD166:CI166"/>
    <mergeCell ref="CJ166:CO166"/>
    <mergeCell ref="CP166:CU166"/>
    <mergeCell ref="AN166:AQ166"/>
    <mergeCell ref="AR166:AU166"/>
    <mergeCell ref="AV166:AY166"/>
    <mergeCell ref="AZ166:BE166"/>
    <mergeCell ref="BF166:BK166"/>
    <mergeCell ref="BL166:BQ166"/>
    <mergeCell ref="BV165:BY165"/>
    <mergeCell ref="BZ165:CC165"/>
    <mergeCell ref="CD165:CI165"/>
    <mergeCell ref="CJ165:CO165"/>
    <mergeCell ref="CP165:CU165"/>
    <mergeCell ref="BV164:BY164"/>
    <mergeCell ref="BZ164:CC164"/>
    <mergeCell ref="CD164:CI164"/>
    <mergeCell ref="CJ164:CO164"/>
    <mergeCell ref="CP164:CU164"/>
    <mergeCell ref="AN164:AQ164"/>
    <mergeCell ref="AR164:AU164"/>
    <mergeCell ref="AV164:AY164"/>
    <mergeCell ref="AZ164:BE164"/>
    <mergeCell ref="BF164:BK164"/>
    <mergeCell ref="BL164:BQ164"/>
    <mergeCell ref="BV163:BY163"/>
    <mergeCell ref="BZ163:CC163"/>
    <mergeCell ref="CD163:CI163"/>
    <mergeCell ref="CJ163:CO163"/>
    <mergeCell ref="CP163:CU163"/>
    <mergeCell ref="A166:K166"/>
    <mergeCell ref="L166:R166"/>
    <mergeCell ref="S166:AA166"/>
    <mergeCell ref="AB166:AI166"/>
    <mergeCell ref="AJ166:AM166"/>
    <mergeCell ref="AR165:AU165"/>
    <mergeCell ref="AV165:AY165"/>
    <mergeCell ref="AZ165:BE165"/>
    <mergeCell ref="BF165:BK165"/>
    <mergeCell ref="BL165:BQ165"/>
    <mergeCell ref="BR165:BU165"/>
    <mergeCell ref="A165:K165"/>
    <mergeCell ref="L165:R165"/>
    <mergeCell ref="S165:AA165"/>
    <mergeCell ref="AB165:AI165"/>
    <mergeCell ref="AJ165:AM165"/>
    <mergeCell ref="CD162:CI162"/>
    <mergeCell ref="CJ162:CO162"/>
    <mergeCell ref="CP162:CU162"/>
    <mergeCell ref="AN162:AQ162"/>
    <mergeCell ref="AR162:AU162"/>
    <mergeCell ref="AV162:AY162"/>
    <mergeCell ref="AZ162:BE162"/>
    <mergeCell ref="BF162:BK162"/>
    <mergeCell ref="BL162:BQ162"/>
    <mergeCell ref="BV161:BY161"/>
    <mergeCell ref="BZ161:CC161"/>
    <mergeCell ref="CD161:CI161"/>
    <mergeCell ref="CJ161:CO161"/>
    <mergeCell ref="CP161:CU161"/>
    <mergeCell ref="A164:K164"/>
    <mergeCell ref="L164:R164"/>
    <mergeCell ref="S164:AA164"/>
    <mergeCell ref="AB164:AI164"/>
    <mergeCell ref="AJ164:AM164"/>
    <mergeCell ref="AR163:AU163"/>
    <mergeCell ref="AV163:AY163"/>
    <mergeCell ref="AZ163:BE163"/>
    <mergeCell ref="BF163:BK163"/>
    <mergeCell ref="BL163:BQ163"/>
    <mergeCell ref="BR163:BU163"/>
    <mergeCell ref="A163:K163"/>
    <mergeCell ref="L163:R163"/>
    <mergeCell ref="S163:AA163"/>
    <mergeCell ref="AB163:AI163"/>
    <mergeCell ref="AJ163:AM163"/>
    <mergeCell ref="AN163:AQ163"/>
    <mergeCell ref="BR164:BU164"/>
    <mergeCell ref="CP160:CU160"/>
    <mergeCell ref="AN160:AQ160"/>
    <mergeCell ref="AR160:AU160"/>
    <mergeCell ref="AV160:AY160"/>
    <mergeCell ref="AZ160:BE160"/>
    <mergeCell ref="BF160:BK160"/>
    <mergeCell ref="BL160:BQ160"/>
    <mergeCell ref="BV159:BY159"/>
    <mergeCell ref="BZ159:CC159"/>
    <mergeCell ref="CD159:CI159"/>
    <mergeCell ref="CJ159:CO159"/>
    <mergeCell ref="CP159:CU159"/>
    <mergeCell ref="A162:K162"/>
    <mergeCell ref="L162:R162"/>
    <mergeCell ref="S162:AA162"/>
    <mergeCell ref="AB162:AI162"/>
    <mergeCell ref="AJ162:AM162"/>
    <mergeCell ref="AR161:AU161"/>
    <mergeCell ref="AV161:AY161"/>
    <mergeCell ref="AZ161:BE161"/>
    <mergeCell ref="BF161:BK161"/>
    <mergeCell ref="BL161:BQ161"/>
    <mergeCell ref="BR161:BU161"/>
    <mergeCell ref="A161:K161"/>
    <mergeCell ref="L161:R161"/>
    <mergeCell ref="S161:AA161"/>
    <mergeCell ref="AB161:AI161"/>
    <mergeCell ref="AJ161:AM161"/>
    <mergeCell ref="AN161:AQ161"/>
    <mergeCell ref="BR162:BU162"/>
    <mergeCell ref="BV162:BY162"/>
    <mergeCell ref="BZ162:CC162"/>
    <mergeCell ref="A160:K160"/>
    <mergeCell ref="L160:R160"/>
    <mergeCell ref="S160:AA160"/>
    <mergeCell ref="AB160:AI160"/>
    <mergeCell ref="AJ160:AM160"/>
    <mergeCell ref="AR159:AU159"/>
    <mergeCell ref="AV159:AY159"/>
    <mergeCell ref="AZ159:BE159"/>
    <mergeCell ref="BF159:BK159"/>
    <mergeCell ref="BL159:BQ159"/>
    <mergeCell ref="BR159:BU159"/>
    <mergeCell ref="BZ158:CC158"/>
    <mergeCell ref="CD158:CI158"/>
    <mergeCell ref="CJ158:CO158"/>
    <mergeCell ref="CP158:CU158"/>
    <mergeCell ref="A159:K159"/>
    <mergeCell ref="L159:R159"/>
    <mergeCell ref="S159:AA159"/>
    <mergeCell ref="AB159:AI159"/>
    <mergeCell ref="AJ159:AM159"/>
    <mergeCell ref="AN159:AQ159"/>
    <mergeCell ref="AV158:AY158"/>
    <mergeCell ref="AZ158:BE158"/>
    <mergeCell ref="BF158:BK158"/>
    <mergeCell ref="BL158:BQ158"/>
    <mergeCell ref="BR158:BU158"/>
    <mergeCell ref="BV158:BY158"/>
    <mergeCell ref="BR160:BU160"/>
    <mergeCell ref="BV160:BY160"/>
    <mergeCell ref="BZ160:CC160"/>
    <mergeCell ref="CD160:CI160"/>
    <mergeCell ref="CJ160:CO160"/>
    <mergeCell ref="CD157:CI157"/>
    <mergeCell ref="CJ157:CO157"/>
    <mergeCell ref="CP157:CU157"/>
    <mergeCell ref="A158:K158"/>
    <mergeCell ref="L158:R158"/>
    <mergeCell ref="S158:AA158"/>
    <mergeCell ref="AB158:AI158"/>
    <mergeCell ref="AJ158:AM158"/>
    <mergeCell ref="AN158:AQ158"/>
    <mergeCell ref="AR158:AU158"/>
    <mergeCell ref="AZ157:BE157"/>
    <mergeCell ref="BF157:BK157"/>
    <mergeCell ref="BL157:BQ157"/>
    <mergeCell ref="BR157:BU157"/>
    <mergeCell ref="BV157:BY157"/>
    <mergeCell ref="BZ157:CC157"/>
    <mergeCell ref="A157:K157"/>
    <mergeCell ref="L157:AI157"/>
    <mergeCell ref="AJ157:AM157"/>
    <mergeCell ref="AN157:AQ157"/>
    <mergeCell ref="AR157:AU157"/>
    <mergeCell ref="AV157:AY157"/>
    <mergeCell ref="AN152:AQ152"/>
    <mergeCell ref="BR153:BU153"/>
    <mergeCell ref="BV153:BY153"/>
    <mergeCell ref="BZ153:CC153"/>
    <mergeCell ref="CD153:CI153"/>
    <mergeCell ref="CJ153:CO153"/>
    <mergeCell ref="CP153:CU153"/>
    <mergeCell ref="AN153:AQ153"/>
    <mergeCell ref="AR153:AU153"/>
    <mergeCell ref="AV153:AY153"/>
    <mergeCell ref="AZ153:BE153"/>
    <mergeCell ref="BF153:BK153"/>
    <mergeCell ref="BL153:BQ153"/>
    <mergeCell ref="BV152:BY152"/>
    <mergeCell ref="BZ152:CC152"/>
    <mergeCell ref="CD152:CI152"/>
    <mergeCell ref="CJ152:CO152"/>
    <mergeCell ref="CP152:CU152"/>
    <mergeCell ref="BV151:BY151"/>
    <mergeCell ref="BZ151:CC151"/>
    <mergeCell ref="CD151:CI151"/>
    <mergeCell ref="CJ151:CO151"/>
    <mergeCell ref="CP151:CU151"/>
    <mergeCell ref="AN151:AQ151"/>
    <mergeCell ref="AR151:AU151"/>
    <mergeCell ref="AV151:AY151"/>
    <mergeCell ref="AZ151:BE151"/>
    <mergeCell ref="BF151:BK151"/>
    <mergeCell ref="BL151:BQ151"/>
    <mergeCell ref="BV150:BY150"/>
    <mergeCell ref="BZ150:CC150"/>
    <mergeCell ref="CD150:CI150"/>
    <mergeCell ref="CJ150:CO150"/>
    <mergeCell ref="CP150:CU150"/>
    <mergeCell ref="A153:K153"/>
    <mergeCell ref="L153:R153"/>
    <mergeCell ref="S153:AA153"/>
    <mergeCell ref="AB153:AI153"/>
    <mergeCell ref="AJ153:AM153"/>
    <mergeCell ref="AR152:AU152"/>
    <mergeCell ref="AV152:AY152"/>
    <mergeCell ref="AZ152:BE152"/>
    <mergeCell ref="BF152:BK152"/>
    <mergeCell ref="BL152:BQ152"/>
    <mergeCell ref="BR152:BU152"/>
    <mergeCell ref="A152:K152"/>
    <mergeCell ref="L152:R152"/>
    <mergeCell ref="S152:AA152"/>
    <mergeCell ref="AB152:AI152"/>
    <mergeCell ref="AJ152:AM152"/>
    <mergeCell ref="A151:K151"/>
    <mergeCell ref="L151:R151"/>
    <mergeCell ref="S151:AA151"/>
    <mergeCell ref="AB151:AI151"/>
    <mergeCell ref="AJ151:AM151"/>
    <mergeCell ref="AR150:AU150"/>
    <mergeCell ref="AV150:AY150"/>
    <mergeCell ref="AZ150:BE150"/>
    <mergeCell ref="BF150:BK150"/>
    <mergeCell ref="BL150:BQ150"/>
    <mergeCell ref="BR150:BU150"/>
    <mergeCell ref="A150:K150"/>
    <mergeCell ref="L150:R150"/>
    <mergeCell ref="S150:AA150"/>
    <mergeCell ref="AB150:AI150"/>
    <mergeCell ref="AJ150:AM150"/>
    <mergeCell ref="AN150:AQ150"/>
    <mergeCell ref="BR151:BU151"/>
    <mergeCell ref="AN148:AQ148"/>
    <mergeCell ref="BR149:BU149"/>
    <mergeCell ref="BV149:BY149"/>
    <mergeCell ref="BZ149:CC149"/>
    <mergeCell ref="CD149:CI149"/>
    <mergeCell ref="CJ149:CO149"/>
    <mergeCell ref="CP149:CU149"/>
    <mergeCell ref="AN149:AQ149"/>
    <mergeCell ref="AR149:AU149"/>
    <mergeCell ref="AV149:AY149"/>
    <mergeCell ref="AZ149:BE149"/>
    <mergeCell ref="BF149:BK149"/>
    <mergeCell ref="BL149:BQ149"/>
    <mergeCell ref="BV148:BY148"/>
    <mergeCell ref="BZ148:CC148"/>
    <mergeCell ref="CD148:CI148"/>
    <mergeCell ref="CJ148:CO148"/>
    <mergeCell ref="CP148:CU148"/>
    <mergeCell ref="BV147:BY147"/>
    <mergeCell ref="BZ147:CC147"/>
    <mergeCell ref="CD147:CI147"/>
    <mergeCell ref="CJ147:CO147"/>
    <mergeCell ref="CP147:CU147"/>
    <mergeCell ref="AN147:AQ147"/>
    <mergeCell ref="AR147:AU147"/>
    <mergeCell ref="AV147:AY147"/>
    <mergeCell ref="AZ147:BE147"/>
    <mergeCell ref="BF147:BK147"/>
    <mergeCell ref="BL147:BQ147"/>
    <mergeCell ref="BV146:BY146"/>
    <mergeCell ref="BZ146:CC146"/>
    <mergeCell ref="CD146:CI146"/>
    <mergeCell ref="CJ146:CO146"/>
    <mergeCell ref="CP146:CU146"/>
    <mergeCell ref="A149:K149"/>
    <mergeCell ref="L149:R149"/>
    <mergeCell ref="S149:AA149"/>
    <mergeCell ref="AB149:AI149"/>
    <mergeCell ref="AJ149:AM149"/>
    <mergeCell ref="AR148:AU148"/>
    <mergeCell ref="AV148:AY148"/>
    <mergeCell ref="AZ148:BE148"/>
    <mergeCell ref="BF148:BK148"/>
    <mergeCell ref="BL148:BQ148"/>
    <mergeCell ref="BR148:BU148"/>
    <mergeCell ref="A148:K148"/>
    <mergeCell ref="L148:R148"/>
    <mergeCell ref="S148:AA148"/>
    <mergeCell ref="AB148:AI148"/>
    <mergeCell ref="AJ148:AM148"/>
    <mergeCell ref="CD145:CI145"/>
    <mergeCell ref="CJ145:CO145"/>
    <mergeCell ref="CP145:CU145"/>
    <mergeCell ref="AN145:AQ145"/>
    <mergeCell ref="AR145:AU145"/>
    <mergeCell ref="AV145:AY145"/>
    <mergeCell ref="AZ145:BE145"/>
    <mergeCell ref="BF145:BK145"/>
    <mergeCell ref="BL145:BQ145"/>
    <mergeCell ref="BV144:BY144"/>
    <mergeCell ref="BZ144:CC144"/>
    <mergeCell ref="CD144:CI144"/>
    <mergeCell ref="CJ144:CO144"/>
    <mergeCell ref="CP144:CU144"/>
    <mergeCell ref="A147:K147"/>
    <mergeCell ref="L147:R147"/>
    <mergeCell ref="S147:AA147"/>
    <mergeCell ref="AB147:AI147"/>
    <mergeCell ref="AJ147:AM147"/>
    <mergeCell ref="AR146:AU146"/>
    <mergeCell ref="AV146:AY146"/>
    <mergeCell ref="AZ146:BE146"/>
    <mergeCell ref="BF146:BK146"/>
    <mergeCell ref="BL146:BQ146"/>
    <mergeCell ref="BR146:BU146"/>
    <mergeCell ref="A146:K146"/>
    <mergeCell ref="L146:R146"/>
    <mergeCell ref="S146:AA146"/>
    <mergeCell ref="AB146:AI146"/>
    <mergeCell ref="AJ146:AM146"/>
    <mergeCell ref="AN146:AQ146"/>
    <mergeCell ref="BR147:BU147"/>
    <mergeCell ref="CP143:CU143"/>
    <mergeCell ref="AN143:AQ143"/>
    <mergeCell ref="AR143:AU143"/>
    <mergeCell ref="AV143:AY143"/>
    <mergeCell ref="AZ143:BE143"/>
    <mergeCell ref="BF143:BK143"/>
    <mergeCell ref="BL143:BQ143"/>
    <mergeCell ref="BV142:BY142"/>
    <mergeCell ref="BZ142:CC142"/>
    <mergeCell ref="CD142:CI142"/>
    <mergeCell ref="CJ142:CO142"/>
    <mergeCell ref="CP142:CU142"/>
    <mergeCell ref="A145:K145"/>
    <mergeCell ref="L145:R145"/>
    <mergeCell ref="S145:AA145"/>
    <mergeCell ref="AB145:AI145"/>
    <mergeCell ref="AJ145:AM145"/>
    <mergeCell ref="AR144:AU144"/>
    <mergeCell ref="AV144:AY144"/>
    <mergeCell ref="AZ144:BE144"/>
    <mergeCell ref="BF144:BK144"/>
    <mergeCell ref="BL144:BQ144"/>
    <mergeCell ref="BR144:BU144"/>
    <mergeCell ref="A144:K144"/>
    <mergeCell ref="L144:R144"/>
    <mergeCell ref="S144:AA144"/>
    <mergeCell ref="AB144:AI144"/>
    <mergeCell ref="AJ144:AM144"/>
    <mergeCell ref="AN144:AQ144"/>
    <mergeCell ref="BR145:BU145"/>
    <mergeCell ref="BV145:BY145"/>
    <mergeCell ref="BZ145:CC145"/>
    <mergeCell ref="A143:K143"/>
    <mergeCell ref="L143:R143"/>
    <mergeCell ref="S143:AA143"/>
    <mergeCell ref="AB143:AI143"/>
    <mergeCell ref="AJ143:AM143"/>
    <mergeCell ref="AR142:AU142"/>
    <mergeCell ref="AV142:AY142"/>
    <mergeCell ref="AZ142:BE142"/>
    <mergeCell ref="BF142:BK142"/>
    <mergeCell ref="BL142:BQ142"/>
    <mergeCell ref="BR142:BU142"/>
    <mergeCell ref="BZ141:CC141"/>
    <mergeCell ref="CD141:CI141"/>
    <mergeCell ref="CJ141:CO141"/>
    <mergeCell ref="CP141:CU141"/>
    <mergeCell ref="A142:K142"/>
    <mergeCell ref="L142:R142"/>
    <mergeCell ref="S142:AA142"/>
    <mergeCell ref="AB142:AI142"/>
    <mergeCell ref="AJ142:AM142"/>
    <mergeCell ref="AN142:AQ142"/>
    <mergeCell ref="AV141:AY141"/>
    <mergeCell ref="AZ141:BE141"/>
    <mergeCell ref="BF141:BK141"/>
    <mergeCell ref="BL141:BQ141"/>
    <mergeCell ref="BR141:BU141"/>
    <mergeCell ref="BV141:BY141"/>
    <mergeCell ref="BR143:BU143"/>
    <mergeCell ref="BV143:BY143"/>
    <mergeCell ref="BZ143:CC143"/>
    <mergeCell ref="CD143:CI143"/>
    <mergeCell ref="CJ143:CO143"/>
    <mergeCell ref="BV140:BY140"/>
    <mergeCell ref="BZ140:CC140"/>
    <mergeCell ref="CD140:CI140"/>
    <mergeCell ref="CJ140:CO140"/>
    <mergeCell ref="CP140:CU140"/>
    <mergeCell ref="A141:K141"/>
    <mergeCell ref="L141:AI141"/>
    <mergeCell ref="AJ141:AM141"/>
    <mergeCell ref="AN141:AQ141"/>
    <mergeCell ref="AR141:AU141"/>
    <mergeCell ref="AR140:AU140"/>
    <mergeCell ref="AV140:AY140"/>
    <mergeCell ref="AZ140:BE140"/>
    <mergeCell ref="BF140:BK140"/>
    <mergeCell ref="BL140:BQ140"/>
    <mergeCell ref="BR140:BU140"/>
    <mergeCell ref="A140:K140"/>
    <mergeCell ref="L140:R140"/>
    <mergeCell ref="S140:AA140"/>
    <mergeCell ref="AB140:AI140"/>
    <mergeCell ref="AJ140:AM140"/>
    <mergeCell ref="AN140:AQ140"/>
    <mergeCell ref="AN135:AQ135"/>
    <mergeCell ref="BR136:BU136"/>
    <mergeCell ref="BV136:BY136"/>
    <mergeCell ref="BZ136:CC136"/>
    <mergeCell ref="CD136:CI136"/>
    <mergeCell ref="CJ136:CO136"/>
    <mergeCell ref="CP136:CU136"/>
    <mergeCell ref="AN136:AQ136"/>
    <mergeCell ref="AR136:AU136"/>
    <mergeCell ref="AV136:AY136"/>
    <mergeCell ref="AZ136:BE136"/>
    <mergeCell ref="BF136:BK136"/>
    <mergeCell ref="BL136:BQ136"/>
    <mergeCell ref="BV135:BY135"/>
    <mergeCell ref="BZ135:CC135"/>
    <mergeCell ref="CD135:CI135"/>
    <mergeCell ref="CJ135:CO135"/>
    <mergeCell ref="CP135:CU135"/>
    <mergeCell ref="BV134:BY134"/>
    <mergeCell ref="BZ134:CC134"/>
    <mergeCell ref="CD134:CI134"/>
    <mergeCell ref="CJ134:CO134"/>
    <mergeCell ref="CP134:CU134"/>
    <mergeCell ref="AN134:AQ134"/>
    <mergeCell ref="AR134:AU134"/>
    <mergeCell ref="AV134:AY134"/>
    <mergeCell ref="AZ134:BE134"/>
    <mergeCell ref="BF134:BK134"/>
    <mergeCell ref="BL134:BQ134"/>
    <mergeCell ref="BV133:BY133"/>
    <mergeCell ref="BZ133:CC133"/>
    <mergeCell ref="CD133:CI133"/>
    <mergeCell ref="CJ133:CO133"/>
    <mergeCell ref="CP133:CU133"/>
    <mergeCell ref="A136:K136"/>
    <mergeCell ref="L136:R136"/>
    <mergeCell ref="S136:AA136"/>
    <mergeCell ref="AB136:AI136"/>
    <mergeCell ref="AJ136:AM136"/>
    <mergeCell ref="AR135:AU135"/>
    <mergeCell ref="AV135:AY135"/>
    <mergeCell ref="AZ135:BE135"/>
    <mergeCell ref="BF135:BK135"/>
    <mergeCell ref="BL135:BQ135"/>
    <mergeCell ref="BR135:BU135"/>
    <mergeCell ref="A135:K135"/>
    <mergeCell ref="L135:R135"/>
    <mergeCell ref="S135:AA135"/>
    <mergeCell ref="AB135:AI135"/>
    <mergeCell ref="AJ135:AM135"/>
    <mergeCell ref="A134:K134"/>
    <mergeCell ref="L134:R134"/>
    <mergeCell ref="S134:AA134"/>
    <mergeCell ref="AB134:AI134"/>
    <mergeCell ref="AJ134:AM134"/>
    <mergeCell ref="AR133:AU133"/>
    <mergeCell ref="AV133:AY133"/>
    <mergeCell ref="AZ133:BE133"/>
    <mergeCell ref="BF133:BK133"/>
    <mergeCell ref="BL133:BQ133"/>
    <mergeCell ref="BR133:BU133"/>
    <mergeCell ref="A133:K133"/>
    <mergeCell ref="L133:R133"/>
    <mergeCell ref="S133:AA133"/>
    <mergeCell ref="AB133:AI133"/>
    <mergeCell ref="AJ133:AM133"/>
    <mergeCell ref="AN133:AQ133"/>
    <mergeCell ref="BR134:BU134"/>
    <mergeCell ref="AN131:AQ131"/>
    <mergeCell ref="BR132:BU132"/>
    <mergeCell ref="BV132:BY132"/>
    <mergeCell ref="BZ132:CC132"/>
    <mergeCell ref="CD132:CI132"/>
    <mergeCell ref="CJ132:CO132"/>
    <mergeCell ref="CP132:CU132"/>
    <mergeCell ref="AN132:AQ132"/>
    <mergeCell ref="AR132:AU132"/>
    <mergeCell ref="AV132:AY132"/>
    <mergeCell ref="AZ132:BE132"/>
    <mergeCell ref="BF132:BK132"/>
    <mergeCell ref="BL132:BQ132"/>
    <mergeCell ref="BV131:BY131"/>
    <mergeCell ref="BZ131:CC131"/>
    <mergeCell ref="CD131:CI131"/>
    <mergeCell ref="CJ131:CO131"/>
    <mergeCell ref="CP131:CU131"/>
    <mergeCell ref="BV130:BY130"/>
    <mergeCell ref="BZ130:CC130"/>
    <mergeCell ref="CD130:CI130"/>
    <mergeCell ref="CJ130:CO130"/>
    <mergeCell ref="CP130:CU130"/>
    <mergeCell ref="AN130:AQ130"/>
    <mergeCell ref="AR130:AU130"/>
    <mergeCell ref="AV130:AY130"/>
    <mergeCell ref="AZ130:BE130"/>
    <mergeCell ref="BF130:BK130"/>
    <mergeCell ref="BL130:BQ130"/>
    <mergeCell ref="BV129:BY129"/>
    <mergeCell ref="BZ129:CC129"/>
    <mergeCell ref="CD129:CI129"/>
    <mergeCell ref="CJ129:CO129"/>
    <mergeCell ref="CP129:CU129"/>
    <mergeCell ref="A132:K132"/>
    <mergeCell ref="L132:R132"/>
    <mergeCell ref="S132:AA132"/>
    <mergeCell ref="AB132:AI132"/>
    <mergeCell ref="AJ132:AM132"/>
    <mergeCell ref="AR131:AU131"/>
    <mergeCell ref="AV131:AY131"/>
    <mergeCell ref="AZ131:BE131"/>
    <mergeCell ref="BF131:BK131"/>
    <mergeCell ref="BL131:BQ131"/>
    <mergeCell ref="BR131:BU131"/>
    <mergeCell ref="A131:K131"/>
    <mergeCell ref="L131:R131"/>
    <mergeCell ref="S131:AA131"/>
    <mergeCell ref="AB131:AI131"/>
    <mergeCell ref="AJ131:AM131"/>
    <mergeCell ref="CD128:CI128"/>
    <mergeCell ref="CJ128:CO128"/>
    <mergeCell ref="CP128:CU128"/>
    <mergeCell ref="AN128:AQ128"/>
    <mergeCell ref="AR128:AU128"/>
    <mergeCell ref="AV128:AY128"/>
    <mergeCell ref="AZ128:BE128"/>
    <mergeCell ref="BF128:BK128"/>
    <mergeCell ref="BL128:BQ128"/>
    <mergeCell ref="BV127:BY127"/>
    <mergeCell ref="BZ127:CC127"/>
    <mergeCell ref="CD127:CI127"/>
    <mergeCell ref="CJ127:CO127"/>
    <mergeCell ref="CP127:CU127"/>
    <mergeCell ref="A130:K130"/>
    <mergeCell ref="L130:R130"/>
    <mergeCell ref="S130:AA130"/>
    <mergeCell ref="AB130:AI130"/>
    <mergeCell ref="AJ130:AM130"/>
    <mergeCell ref="AR129:AU129"/>
    <mergeCell ref="AV129:AY129"/>
    <mergeCell ref="AZ129:BE129"/>
    <mergeCell ref="BF129:BK129"/>
    <mergeCell ref="BL129:BQ129"/>
    <mergeCell ref="BR129:BU129"/>
    <mergeCell ref="A129:K129"/>
    <mergeCell ref="L129:R129"/>
    <mergeCell ref="S129:AA129"/>
    <mergeCell ref="AB129:AI129"/>
    <mergeCell ref="AJ129:AM129"/>
    <mergeCell ref="AN129:AQ129"/>
    <mergeCell ref="BR130:BU130"/>
    <mergeCell ref="CP126:CU126"/>
    <mergeCell ref="AN126:AQ126"/>
    <mergeCell ref="AR126:AU126"/>
    <mergeCell ref="AV126:AY126"/>
    <mergeCell ref="AZ126:BE126"/>
    <mergeCell ref="BF126:BK126"/>
    <mergeCell ref="BL126:BQ126"/>
    <mergeCell ref="BV124:BY124"/>
    <mergeCell ref="BZ124:CC124"/>
    <mergeCell ref="CD124:CI124"/>
    <mergeCell ref="CJ124:CO124"/>
    <mergeCell ref="CP124:CU124"/>
    <mergeCell ref="A128:K128"/>
    <mergeCell ref="L128:R128"/>
    <mergeCell ref="S128:AA128"/>
    <mergeCell ref="AB128:AI128"/>
    <mergeCell ref="AJ128:AM128"/>
    <mergeCell ref="AR127:AU127"/>
    <mergeCell ref="AV127:AY127"/>
    <mergeCell ref="AZ127:BE127"/>
    <mergeCell ref="BF127:BK127"/>
    <mergeCell ref="BL127:BQ127"/>
    <mergeCell ref="BR127:BU127"/>
    <mergeCell ref="A127:K127"/>
    <mergeCell ref="L127:R127"/>
    <mergeCell ref="S127:AA127"/>
    <mergeCell ref="AB127:AI127"/>
    <mergeCell ref="AJ127:AM127"/>
    <mergeCell ref="AN127:AQ127"/>
    <mergeCell ref="BR128:BU128"/>
    <mergeCell ref="BV128:BY128"/>
    <mergeCell ref="BZ128:CC128"/>
    <mergeCell ref="BR126:BU126"/>
    <mergeCell ref="AR125:AU125"/>
    <mergeCell ref="AV125:AY125"/>
    <mergeCell ref="AZ125:BE125"/>
    <mergeCell ref="BF125:BK125"/>
    <mergeCell ref="BL125:BQ125"/>
    <mergeCell ref="BR125:BU125"/>
    <mergeCell ref="A125:K125"/>
    <mergeCell ref="L125:R125"/>
    <mergeCell ref="S125:AA125"/>
    <mergeCell ref="AB125:AI125"/>
    <mergeCell ref="AJ125:AM125"/>
    <mergeCell ref="AN125:AQ125"/>
    <mergeCell ref="BV126:BY126"/>
    <mergeCell ref="BZ126:CC126"/>
    <mergeCell ref="CD126:CI126"/>
    <mergeCell ref="CJ126:CO126"/>
    <mergeCell ref="BV125:BY125"/>
    <mergeCell ref="BZ125:CC125"/>
    <mergeCell ref="CD125:CI125"/>
    <mergeCell ref="CJ125:CO125"/>
    <mergeCell ref="BF119:BK119"/>
    <mergeCell ref="BL119:BQ119"/>
    <mergeCell ref="BZ120:CC120"/>
    <mergeCell ref="CD120:CI120"/>
    <mergeCell ref="CJ120:CO120"/>
    <mergeCell ref="CP120:CU120"/>
    <mergeCell ref="A121:K121"/>
    <mergeCell ref="L121:R121"/>
    <mergeCell ref="S121:AA121"/>
    <mergeCell ref="AB121:AI121"/>
    <mergeCell ref="AJ121:AM121"/>
    <mergeCell ref="BZ121:CC121"/>
    <mergeCell ref="CD121:CI121"/>
    <mergeCell ref="CJ121:CO121"/>
    <mergeCell ref="CP121:CU121"/>
    <mergeCell ref="A126:K126"/>
    <mergeCell ref="L126:R126"/>
    <mergeCell ref="S126:AA126"/>
    <mergeCell ref="AB126:AI126"/>
    <mergeCell ref="AJ126:AM126"/>
    <mergeCell ref="AR124:AU124"/>
    <mergeCell ref="AV124:AY124"/>
    <mergeCell ref="AZ124:BE124"/>
    <mergeCell ref="BF124:BK124"/>
    <mergeCell ref="BL124:BQ124"/>
    <mergeCell ref="BR124:BU124"/>
    <mergeCell ref="A124:K124"/>
    <mergeCell ref="L124:R124"/>
    <mergeCell ref="S124:AA124"/>
    <mergeCell ref="AB124:AI124"/>
    <mergeCell ref="AJ124:AM124"/>
    <mergeCell ref="AN124:AQ124"/>
    <mergeCell ref="BV118:BY118"/>
    <mergeCell ref="BZ118:CC118"/>
    <mergeCell ref="CD118:CI118"/>
    <mergeCell ref="CJ118:CO118"/>
    <mergeCell ref="CP118:CU118"/>
    <mergeCell ref="A119:K119"/>
    <mergeCell ref="L119:R119"/>
    <mergeCell ref="S119:AA119"/>
    <mergeCell ref="AB119:AI119"/>
    <mergeCell ref="AJ119:AM119"/>
    <mergeCell ref="AR118:AU118"/>
    <mergeCell ref="AV118:AY118"/>
    <mergeCell ref="AZ118:BE118"/>
    <mergeCell ref="BF118:BK118"/>
    <mergeCell ref="BL118:BQ118"/>
    <mergeCell ref="BR118:BU118"/>
    <mergeCell ref="A118:K118"/>
    <mergeCell ref="L118:R118"/>
    <mergeCell ref="S118:AA118"/>
    <mergeCell ref="AB118:AI118"/>
    <mergeCell ref="AJ118:AM118"/>
    <mergeCell ref="AN118:AQ118"/>
    <mergeCell ref="BR119:BU119"/>
    <mergeCell ref="BV119:BY119"/>
    <mergeCell ref="BZ119:CC119"/>
    <mergeCell ref="CD119:CI119"/>
    <mergeCell ref="CJ119:CO119"/>
    <mergeCell ref="CP119:CU119"/>
    <mergeCell ref="AN119:AQ119"/>
    <mergeCell ref="AR119:AU119"/>
    <mergeCell ref="AV119:AY119"/>
    <mergeCell ref="AZ119:BE119"/>
    <mergeCell ref="BZ117:CC117"/>
    <mergeCell ref="CD117:CI117"/>
    <mergeCell ref="CJ117:CO117"/>
    <mergeCell ref="CP117:CU117"/>
    <mergeCell ref="AN117:AQ117"/>
    <mergeCell ref="AR117:AU117"/>
    <mergeCell ref="AV117:AY117"/>
    <mergeCell ref="AZ117:BE117"/>
    <mergeCell ref="BF117:BK117"/>
    <mergeCell ref="BL117:BQ117"/>
    <mergeCell ref="BV112:BY112"/>
    <mergeCell ref="BZ112:CC112"/>
    <mergeCell ref="CD112:CI112"/>
    <mergeCell ref="CJ112:CO112"/>
    <mergeCell ref="CP112:CU112"/>
    <mergeCell ref="BV113:BY113"/>
    <mergeCell ref="BZ113:CC113"/>
    <mergeCell ref="CD113:CI113"/>
    <mergeCell ref="CJ113:CO113"/>
    <mergeCell ref="CP113:CU113"/>
    <mergeCell ref="CP116:CU116"/>
    <mergeCell ref="AN112:AQ112"/>
    <mergeCell ref="BZ114:CC114"/>
    <mergeCell ref="CD114:CI114"/>
    <mergeCell ref="CJ114:CO114"/>
    <mergeCell ref="CP114:CU114"/>
    <mergeCell ref="BZ116:CC116"/>
    <mergeCell ref="CD116:CI116"/>
    <mergeCell ref="CJ116:CO116"/>
    <mergeCell ref="L113:R113"/>
    <mergeCell ref="S113:AA113"/>
    <mergeCell ref="AB113:AI113"/>
    <mergeCell ref="AJ113:AM113"/>
    <mergeCell ref="AN113:AQ113"/>
    <mergeCell ref="AR113:AU113"/>
    <mergeCell ref="AV113:AY113"/>
    <mergeCell ref="AZ113:BE113"/>
    <mergeCell ref="BF113:BK113"/>
    <mergeCell ref="BL113:BQ113"/>
    <mergeCell ref="BR113:BU113"/>
    <mergeCell ref="A114:K114"/>
    <mergeCell ref="L114:R114"/>
    <mergeCell ref="S114:AA114"/>
    <mergeCell ref="BR117:BU117"/>
    <mergeCell ref="BV111:BY111"/>
    <mergeCell ref="L111:R111"/>
    <mergeCell ref="S111:AA111"/>
    <mergeCell ref="AB111:AI111"/>
    <mergeCell ref="AJ111:AM111"/>
    <mergeCell ref="AB114:AI114"/>
    <mergeCell ref="AJ114:AM114"/>
    <mergeCell ref="AN114:AQ114"/>
    <mergeCell ref="AR114:AU114"/>
    <mergeCell ref="AV114:AY114"/>
    <mergeCell ref="AZ114:BE114"/>
    <mergeCell ref="BF114:BK114"/>
    <mergeCell ref="BL114:BQ114"/>
    <mergeCell ref="BR114:BU114"/>
    <mergeCell ref="BV114:BY114"/>
    <mergeCell ref="A115:K115"/>
    <mergeCell ref="BV117:BY117"/>
    <mergeCell ref="CD111:CI111"/>
    <mergeCell ref="CJ111:CO111"/>
    <mergeCell ref="CP111:CU111"/>
    <mergeCell ref="AN111:AQ111"/>
    <mergeCell ref="AR111:AU111"/>
    <mergeCell ref="AV111:AY111"/>
    <mergeCell ref="AZ111:BE111"/>
    <mergeCell ref="BF111:BK111"/>
    <mergeCell ref="BL111:BQ111"/>
    <mergeCell ref="BV110:BY110"/>
    <mergeCell ref="BZ110:CC110"/>
    <mergeCell ref="CD110:CI110"/>
    <mergeCell ref="CJ110:CO110"/>
    <mergeCell ref="CP110:CU110"/>
    <mergeCell ref="A117:K117"/>
    <mergeCell ref="L117:R117"/>
    <mergeCell ref="S117:AA117"/>
    <mergeCell ref="AB117:AI117"/>
    <mergeCell ref="AJ117:AM117"/>
    <mergeCell ref="AR112:AU112"/>
    <mergeCell ref="AV112:AY112"/>
    <mergeCell ref="AZ112:BE112"/>
    <mergeCell ref="BF112:BK112"/>
    <mergeCell ref="BL112:BQ112"/>
    <mergeCell ref="BR112:BU112"/>
    <mergeCell ref="A112:K112"/>
    <mergeCell ref="L112:R112"/>
    <mergeCell ref="S112:AA112"/>
    <mergeCell ref="AB112:AI112"/>
    <mergeCell ref="AJ112:AM112"/>
    <mergeCell ref="A111:K111"/>
    <mergeCell ref="A113:K113"/>
    <mergeCell ref="AR110:AU110"/>
    <mergeCell ref="AV110:AY110"/>
    <mergeCell ref="AZ110:BE110"/>
    <mergeCell ref="BF110:BK110"/>
    <mergeCell ref="BL110:BQ110"/>
    <mergeCell ref="BR110:BU110"/>
    <mergeCell ref="A110:K110"/>
    <mergeCell ref="L110:R110"/>
    <mergeCell ref="S110:AA110"/>
    <mergeCell ref="AB110:AI110"/>
    <mergeCell ref="AJ110:AM110"/>
    <mergeCell ref="AN110:AQ110"/>
    <mergeCell ref="BR111:BU111"/>
    <mergeCell ref="AN108:AQ108"/>
    <mergeCell ref="BR109:BU109"/>
    <mergeCell ref="BV109:BY109"/>
    <mergeCell ref="BZ109:CC109"/>
    <mergeCell ref="BZ111:CC111"/>
    <mergeCell ref="AZ106:BE106"/>
    <mergeCell ref="BF106:BK106"/>
    <mergeCell ref="BL106:BQ106"/>
    <mergeCell ref="BR106:BU106"/>
    <mergeCell ref="CD109:CI109"/>
    <mergeCell ref="CJ109:CO109"/>
    <mergeCell ref="CP109:CU109"/>
    <mergeCell ref="AN109:AQ109"/>
    <mergeCell ref="AR109:AU109"/>
    <mergeCell ref="AV109:AY109"/>
    <mergeCell ref="AZ109:BE109"/>
    <mergeCell ref="BF109:BK109"/>
    <mergeCell ref="BL109:BQ109"/>
    <mergeCell ref="BV108:BY108"/>
    <mergeCell ref="BZ108:CC108"/>
    <mergeCell ref="CD108:CI108"/>
    <mergeCell ref="CJ108:CO108"/>
    <mergeCell ref="CP108:CU108"/>
    <mergeCell ref="BV107:BY107"/>
    <mergeCell ref="BZ107:CC107"/>
    <mergeCell ref="CD107:CI107"/>
    <mergeCell ref="CJ107:CO107"/>
    <mergeCell ref="CP107:CU107"/>
    <mergeCell ref="AN107:AQ107"/>
    <mergeCell ref="AR107:AU107"/>
    <mergeCell ref="AV107:AY107"/>
    <mergeCell ref="AZ107:BE107"/>
    <mergeCell ref="BF107:BK107"/>
    <mergeCell ref="BL107:BQ107"/>
    <mergeCell ref="A109:K109"/>
    <mergeCell ref="L109:R109"/>
    <mergeCell ref="S109:AA109"/>
    <mergeCell ref="AB109:AI109"/>
    <mergeCell ref="AJ109:AM109"/>
    <mergeCell ref="AR108:AU108"/>
    <mergeCell ref="AV108:AY108"/>
    <mergeCell ref="AZ108:BE108"/>
    <mergeCell ref="BF108:BK108"/>
    <mergeCell ref="BL108:BQ108"/>
    <mergeCell ref="BR108:BU108"/>
    <mergeCell ref="A108:K108"/>
    <mergeCell ref="L108:R108"/>
    <mergeCell ref="S108:AA108"/>
    <mergeCell ref="AB108:AI108"/>
    <mergeCell ref="AJ108:AM108"/>
    <mergeCell ref="A107:K107"/>
    <mergeCell ref="L107:R107"/>
    <mergeCell ref="S107:AA107"/>
    <mergeCell ref="AB107:AI107"/>
    <mergeCell ref="AJ107:AM107"/>
    <mergeCell ref="A106:K106"/>
    <mergeCell ref="L106:R106"/>
    <mergeCell ref="S106:AA106"/>
    <mergeCell ref="AB106:AI106"/>
    <mergeCell ref="AJ106:AM106"/>
    <mergeCell ref="AN106:AQ106"/>
    <mergeCell ref="BR107:BU107"/>
    <mergeCell ref="AN104:AQ104"/>
    <mergeCell ref="BR105:BU105"/>
    <mergeCell ref="BV105:BY105"/>
    <mergeCell ref="BZ105:CC105"/>
    <mergeCell ref="CD105:CI105"/>
    <mergeCell ref="CJ105:CO105"/>
    <mergeCell ref="CP105:CU105"/>
    <mergeCell ref="AN105:AQ105"/>
    <mergeCell ref="AR105:AU105"/>
    <mergeCell ref="AV105:AY105"/>
    <mergeCell ref="AZ105:BE105"/>
    <mergeCell ref="BF105:BK105"/>
    <mergeCell ref="BL105:BQ105"/>
    <mergeCell ref="BV104:BY104"/>
    <mergeCell ref="BZ104:CC104"/>
    <mergeCell ref="CD104:CI104"/>
    <mergeCell ref="CJ104:CO104"/>
    <mergeCell ref="CP104:CU104"/>
    <mergeCell ref="BV106:BY106"/>
    <mergeCell ref="BZ106:CC106"/>
    <mergeCell ref="CD106:CI106"/>
    <mergeCell ref="CJ106:CO106"/>
    <mergeCell ref="CP106:CU106"/>
    <mergeCell ref="AR106:AU106"/>
    <mergeCell ref="AV106:AY106"/>
    <mergeCell ref="BV103:BY103"/>
    <mergeCell ref="BZ103:CC103"/>
    <mergeCell ref="CD103:CI103"/>
    <mergeCell ref="CJ103:CO103"/>
    <mergeCell ref="CP103:CU103"/>
    <mergeCell ref="AN103:AQ103"/>
    <mergeCell ref="AR103:AU103"/>
    <mergeCell ref="AV103:AY103"/>
    <mergeCell ref="AZ103:BE103"/>
    <mergeCell ref="BF103:BK103"/>
    <mergeCell ref="BL103:BQ103"/>
    <mergeCell ref="BV102:BY102"/>
    <mergeCell ref="BZ102:CC102"/>
    <mergeCell ref="CD102:CI102"/>
    <mergeCell ref="CJ102:CO102"/>
    <mergeCell ref="CP102:CU102"/>
    <mergeCell ref="A105:K105"/>
    <mergeCell ref="L105:R105"/>
    <mergeCell ref="S105:AA105"/>
    <mergeCell ref="AB105:AI105"/>
    <mergeCell ref="AJ105:AM105"/>
    <mergeCell ref="AR104:AU104"/>
    <mergeCell ref="AV104:AY104"/>
    <mergeCell ref="AZ104:BE104"/>
    <mergeCell ref="BF104:BK104"/>
    <mergeCell ref="BL104:BQ104"/>
    <mergeCell ref="BR104:BU104"/>
    <mergeCell ref="A104:K104"/>
    <mergeCell ref="L104:R104"/>
    <mergeCell ref="S104:AA104"/>
    <mergeCell ref="AB104:AI104"/>
    <mergeCell ref="AJ104:AM104"/>
    <mergeCell ref="A103:K103"/>
    <mergeCell ref="L103:R103"/>
    <mergeCell ref="S103:AA103"/>
    <mergeCell ref="AB103:AI103"/>
    <mergeCell ref="AJ103:AM103"/>
    <mergeCell ref="AR102:AU102"/>
    <mergeCell ref="AV102:AY102"/>
    <mergeCell ref="AZ102:BE102"/>
    <mergeCell ref="BF102:BK102"/>
    <mergeCell ref="BL102:BQ102"/>
    <mergeCell ref="BR102:BU102"/>
    <mergeCell ref="A102:K102"/>
    <mergeCell ref="L102:R102"/>
    <mergeCell ref="S102:AA102"/>
    <mergeCell ref="AB102:AI102"/>
    <mergeCell ref="AJ102:AM102"/>
    <mergeCell ref="AN102:AQ102"/>
    <mergeCell ref="BR103:BU103"/>
    <mergeCell ref="AN100:AQ100"/>
    <mergeCell ref="BR101:BU101"/>
    <mergeCell ref="BV101:BY101"/>
    <mergeCell ref="BZ101:CC101"/>
    <mergeCell ref="CD101:CI101"/>
    <mergeCell ref="CJ101:CO101"/>
    <mergeCell ref="CP101:CU101"/>
    <mergeCell ref="AN101:AQ101"/>
    <mergeCell ref="AR101:AU101"/>
    <mergeCell ref="AV101:AY101"/>
    <mergeCell ref="AZ101:BE101"/>
    <mergeCell ref="BF101:BK101"/>
    <mergeCell ref="BL101:BQ101"/>
    <mergeCell ref="BV100:BY100"/>
    <mergeCell ref="BZ100:CC100"/>
    <mergeCell ref="CD100:CI100"/>
    <mergeCell ref="CJ100:CO100"/>
    <mergeCell ref="CP100:CU100"/>
    <mergeCell ref="BV99:BY99"/>
    <mergeCell ref="BZ99:CC99"/>
    <mergeCell ref="CD99:CI99"/>
    <mergeCell ref="CJ99:CO99"/>
    <mergeCell ref="CP99:CU99"/>
    <mergeCell ref="AN99:AQ99"/>
    <mergeCell ref="AR99:AU99"/>
    <mergeCell ref="AV99:AY99"/>
    <mergeCell ref="AZ99:BE99"/>
    <mergeCell ref="BF99:BK99"/>
    <mergeCell ref="BL99:BQ99"/>
    <mergeCell ref="BV98:BY98"/>
    <mergeCell ref="BZ98:CC98"/>
    <mergeCell ref="CD98:CI98"/>
    <mergeCell ref="CJ98:CO98"/>
    <mergeCell ref="CP98:CU98"/>
    <mergeCell ref="A101:K101"/>
    <mergeCell ref="L101:R101"/>
    <mergeCell ref="S101:AA101"/>
    <mergeCell ref="AB101:AI101"/>
    <mergeCell ref="AJ101:AM101"/>
    <mergeCell ref="AR100:AU100"/>
    <mergeCell ref="AV100:AY100"/>
    <mergeCell ref="AZ100:BE100"/>
    <mergeCell ref="BF100:BK100"/>
    <mergeCell ref="BL100:BQ100"/>
    <mergeCell ref="BR100:BU100"/>
    <mergeCell ref="A100:K100"/>
    <mergeCell ref="L100:R100"/>
    <mergeCell ref="S100:AA100"/>
    <mergeCell ref="AB100:AI100"/>
    <mergeCell ref="AJ100:AM100"/>
    <mergeCell ref="A99:K99"/>
    <mergeCell ref="L99:R99"/>
    <mergeCell ref="S99:AA99"/>
    <mergeCell ref="AB99:AI99"/>
    <mergeCell ref="AJ99:AM99"/>
    <mergeCell ref="AR98:AU98"/>
    <mergeCell ref="AV98:AY98"/>
    <mergeCell ref="AZ98:BE98"/>
    <mergeCell ref="BF98:BK98"/>
    <mergeCell ref="BL98:BQ98"/>
    <mergeCell ref="BR98:BU98"/>
    <mergeCell ref="A98:K98"/>
    <mergeCell ref="L98:R98"/>
    <mergeCell ref="S98:AA98"/>
    <mergeCell ref="AB98:AI98"/>
    <mergeCell ref="AJ98:AM98"/>
    <mergeCell ref="AN98:AQ98"/>
    <mergeCell ref="BR99:BU99"/>
    <mergeCell ref="AN96:AQ96"/>
    <mergeCell ref="BR97:BU97"/>
    <mergeCell ref="BV97:BY97"/>
    <mergeCell ref="BZ97:CC97"/>
    <mergeCell ref="CD97:CI97"/>
    <mergeCell ref="CJ97:CO97"/>
    <mergeCell ref="CP97:CU97"/>
    <mergeCell ref="AN97:AQ97"/>
    <mergeCell ref="AR97:AU97"/>
    <mergeCell ref="AV97:AY97"/>
    <mergeCell ref="AZ97:BE97"/>
    <mergeCell ref="BF97:BK97"/>
    <mergeCell ref="BL97:BQ97"/>
    <mergeCell ref="BV96:BY96"/>
    <mergeCell ref="BZ96:CC96"/>
    <mergeCell ref="CD96:CI96"/>
    <mergeCell ref="CJ96:CO96"/>
    <mergeCell ref="CP96:CU96"/>
    <mergeCell ref="BV95:BY95"/>
    <mergeCell ref="BZ95:CC95"/>
    <mergeCell ref="CD95:CI95"/>
    <mergeCell ref="CJ95:CO95"/>
    <mergeCell ref="CP95:CU95"/>
    <mergeCell ref="AN95:AQ95"/>
    <mergeCell ref="AR95:AU95"/>
    <mergeCell ref="AV95:AY95"/>
    <mergeCell ref="AZ95:BE95"/>
    <mergeCell ref="BF95:BK95"/>
    <mergeCell ref="BL95:BQ95"/>
    <mergeCell ref="BV94:BY94"/>
    <mergeCell ref="BZ94:CC94"/>
    <mergeCell ref="CD94:CI94"/>
    <mergeCell ref="CJ94:CO94"/>
    <mergeCell ref="CP94:CU94"/>
    <mergeCell ref="A97:K97"/>
    <mergeCell ref="L97:R97"/>
    <mergeCell ref="S97:AA97"/>
    <mergeCell ref="AB97:AI97"/>
    <mergeCell ref="AJ97:AM97"/>
    <mergeCell ref="AR96:AU96"/>
    <mergeCell ref="AV96:AY96"/>
    <mergeCell ref="AZ96:BE96"/>
    <mergeCell ref="BF96:BK96"/>
    <mergeCell ref="BL96:BQ96"/>
    <mergeCell ref="BR96:BU96"/>
    <mergeCell ref="A96:K96"/>
    <mergeCell ref="L96:R96"/>
    <mergeCell ref="S96:AA96"/>
    <mergeCell ref="AB96:AI96"/>
    <mergeCell ref="AJ96:AM96"/>
    <mergeCell ref="A95:K95"/>
    <mergeCell ref="L95:R95"/>
    <mergeCell ref="S95:AA95"/>
    <mergeCell ref="AB95:AI95"/>
    <mergeCell ref="AJ95:AM95"/>
    <mergeCell ref="AR94:AU94"/>
    <mergeCell ref="AV94:AY94"/>
    <mergeCell ref="AZ94:BE94"/>
    <mergeCell ref="BF94:BK94"/>
    <mergeCell ref="BL94:BQ94"/>
    <mergeCell ref="BR94:BU94"/>
    <mergeCell ref="A94:K94"/>
    <mergeCell ref="L94:R94"/>
    <mergeCell ref="S94:AA94"/>
    <mergeCell ref="AB94:AI94"/>
    <mergeCell ref="AJ94:AM94"/>
    <mergeCell ref="AN94:AQ94"/>
    <mergeCell ref="BR95:BU95"/>
    <mergeCell ref="AN92:AQ92"/>
    <mergeCell ref="BR93:BU93"/>
    <mergeCell ref="BV93:BY93"/>
    <mergeCell ref="BZ93:CC93"/>
    <mergeCell ref="CD93:CI93"/>
    <mergeCell ref="CJ93:CO93"/>
    <mergeCell ref="CP93:CU93"/>
    <mergeCell ref="AN93:AQ93"/>
    <mergeCell ref="AR93:AU93"/>
    <mergeCell ref="AV93:AY93"/>
    <mergeCell ref="AZ93:BE93"/>
    <mergeCell ref="BF93:BK93"/>
    <mergeCell ref="BL93:BQ93"/>
    <mergeCell ref="BV92:BY92"/>
    <mergeCell ref="BZ92:CC92"/>
    <mergeCell ref="CD92:CI92"/>
    <mergeCell ref="CJ92:CO92"/>
    <mergeCell ref="CP92:CU92"/>
    <mergeCell ref="BV91:BY91"/>
    <mergeCell ref="BZ91:CC91"/>
    <mergeCell ref="CD91:CI91"/>
    <mergeCell ref="CJ91:CO91"/>
    <mergeCell ref="CP91:CU91"/>
    <mergeCell ref="AN91:AQ91"/>
    <mergeCell ref="AR91:AU91"/>
    <mergeCell ref="AV91:AY91"/>
    <mergeCell ref="AZ91:BE91"/>
    <mergeCell ref="BF91:BK91"/>
    <mergeCell ref="BL91:BQ91"/>
    <mergeCell ref="BV90:BY90"/>
    <mergeCell ref="BZ90:CC90"/>
    <mergeCell ref="CD90:CI90"/>
    <mergeCell ref="CJ90:CO90"/>
    <mergeCell ref="CP90:CU90"/>
    <mergeCell ref="A93:K93"/>
    <mergeCell ref="L93:R93"/>
    <mergeCell ref="S93:AA93"/>
    <mergeCell ref="AB93:AI93"/>
    <mergeCell ref="AJ93:AM93"/>
    <mergeCell ref="AR92:AU92"/>
    <mergeCell ref="AV92:AY92"/>
    <mergeCell ref="AZ92:BE92"/>
    <mergeCell ref="BF92:BK92"/>
    <mergeCell ref="BL92:BQ92"/>
    <mergeCell ref="BR92:BU92"/>
    <mergeCell ref="A92:K92"/>
    <mergeCell ref="L92:R92"/>
    <mergeCell ref="S92:AA92"/>
    <mergeCell ref="AB92:AI92"/>
    <mergeCell ref="AJ92:AM92"/>
    <mergeCell ref="CD89:CI89"/>
    <mergeCell ref="CJ89:CO89"/>
    <mergeCell ref="CP89:CU89"/>
    <mergeCell ref="AN89:AQ89"/>
    <mergeCell ref="AR89:AU89"/>
    <mergeCell ref="AV89:AY89"/>
    <mergeCell ref="AZ89:BE89"/>
    <mergeCell ref="BF89:BK89"/>
    <mergeCell ref="BL89:BQ89"/>
    <mergeCell ref="BV88:BY88"/>
    <mergeCell ref="BZ88:CC88"/>
    <mergeCell ref="CD88:CI88"/>
    <mergeCell ref="CJ88:CO88"/>
    <mergeCell ref="CP88:CU88"/>
    <mergeCell ref="A91:K91"/>
    <mergeCell ref="L91:R91"/>
    <mergeCell ref="S91:AA91"/>
    <mergeCell ref="AB91:AI91"/>
    <mergeCell ref="AJ91:AM91"/>
    <mergeCell ref="AR90:AU90"/>
    <mergeCell ref="AV90:AY90"/>
    <mergeCell ref="AZ90:BE90"/>
    <mergeCell ref="BF90:BK90"/>
    <mergeCell ref="BL90:BQ90"/>
    <mergeCell ref="BR90:BU90"/>
    <mergeCell ref="A90:K90"/>
    <mergeCell ref="L90:R90"/>
    <mergeCell ref="S90:AA90"/>
    <mergeCell ref="AB90:AI90"/>
    <mergeCell ref="AJ90:AM90"/>
    <mergeCell ref="AN90:AQ90"/>
    <mergeCell ref="BR91:BU91"/>
    <mergeCell ref="CP86:CU86"/>
    <mergeCell ref="AN86:AQ86"/>
    <mergeCell ref="AR86:AU86"/>
    <mergeCell ref="AV86:AY86"/>
    <mergeCell ref="AZ86:BE86"/>
    <mergeCell ref="BF86:BK86"/>
    <mergeCell ref="BL86:BQ86"/>
    <mergeCell ref="BV85:BY85"/>
    <mergeCell ref="BZ85:CC85"/>
    <mergeCell ref="CD85:CI85"/>
    <mergeCell ref="CJ85:CO85"/>
    <mergeCell ref="CP85:CU85"/>
    <mergeCell ref="A89:K89"/>
    <mergeCell ref="L89:R89"/>
    <mergeCell ref="S89:AA89"/>
    <mergeCell ref="AB89:AI89"/>
    <mergeCell ref="AJ89:AM89"/>
    <mergeCell ref="AR88:AU88"/>
    <mergeCell ref="AV88:AY88"/>
    <mergeCell ref="AZ88:BE88"/>
    <mergeCell ref="BF88:BK88"/>
    <mergeCell ref="BL88:BQ88"/>
    <mergeCell ref="BR88:BU88"/>
    <mergeCell ref="A88:K88"/>
    <mergeCell ref="L88:R88"/>
    <mergeCell ref="S88:AA88"/>
    <mergeCell ref="AB88:AI88"/>
    <mergeCell ref="AJ88:AM88"/>
    <mergeCell ref="AN88:AQ88"/>
    <mergeCell ref="BR89:BU89"/>
    <mergeCell ref="BV89:BY89"/>
    <mergeCell ref="BZ89:CC89"/>
    <mergeCell ref="A86:K86"/>
    <mergeCell ref="L86:R86"/>
    <mergeCell ref="S86:AA86"/>
    <mergeCell ref="AB86:AI86"/>
    <mergeCell ref="AJ86:AM86"/>
    <mergeCell ref="AR85:AU85"/>
    <mergeCell ref="AV85:AY85"/>
    <mergeCell ref="AZ85:BE85"/>
    <mergeCell ref="BF85:BK85"/>
    <mergeCell ref="BL85:BQ85"/>
    <mergeCell ref="BR85:BU85"/>
    <mergeCell ref="BZ84:CC84"/>
    <mergeCell ref="CD84:CI84"/>
    <mergeCell ref="CJ84:CO84"/>
    <mergeCell ref="CP84:CU84"/>
    <mergeCell ref="A85:K85"/>
    <mergeCell ref="L85:R85"/>
    <mergeCell ref="S85:AA85"/>
    <mergeCell ref="AB85:AI85"/>
    <mergeCell ref="AJ85:AM85"/>
    <mergeCell ref="AN85:AQ85"/>
    <mergeCell ref="AV84:AY84"/>
    <mergeCell ref="AZ84:BE84"/>
    <mergeCell ref="BF84:BK84"/>
    <mergeCell ref="BL84:BQ84"/>
    <mergeCell ref="BR84:BU84"/>
    <mergeCell ref="BV84:BY84"/>
    <mergeCell ref="BR86:BU86"/>
    <mergeCell ref="BV86:BY86"/>
    <mergeCell ref="BZ86:CC86"/>
    <mergeCell ref="CD86:CI86"/>
    <mergeCell ref="CJ86:CO86"/>
    <mergeCell ref="BF82:BK82"/>
    <mergeCell ref="BL82:BQ82"/>
    <mergeCell ref="BV81:BY81"/>
    <mergeCell ref="BZ81:CC81"/>
    <mergeCell ref="CD81:CI81"/>
    <mergeCell ref="CJ81:CO81"/>
    <mergeCell ref="CP81:CU81"/>
    <mergeCell ref="CD83:CI83"/>
    <mergeCell ref="CJ83:CO83"/>
    <mergeCell ref="CP83:CU83"/>
    <mergeCell ref="A84:K84"/>
    <mergeCell ref="L84:R84"/>
    <mergeCell ref="S84:AA84"/>
    <mergeCell ref="AB84:AI84"/>
    <mergeCell ref="AJ84:AM84"/>
    <mergeCell ref="AN84:AQ84"/>
    <mergeCell ref="AR84:AU84"/>
    <mergeCell ref="AZ83:BE83"/>
    <mergeCell ref="BF83:BK83"/>
    <mergeCell ref="BL83:BQ83"/>
    <mergeCell ref="BR83:BU83"/>
    <mergeCell ref="BV83:BY83"/>
    <mergeCell ref="BZ83:CC83"/>
    <mergeCell ref="A83:K83"/>
    <mergeCell ref="L83:AI83"/>
    <mergeCell ref="AJ83:AM83"/>
    <mergeCell ref="AN83:AQ83"/>
    <mergeCell ref="AR83:AU83"/>
    <mergeCell ref="AV83:AY83"/>
    <mergeCell ref="BV78:BY78"/>
    <mergeCell ref="BZ78:CC78"/>
    <mergeCell ref="CD78:CI78"/>
    <mergeCell ref="CJ78:CO78"/>
    <mergeCell ref="CP78:CU78"/>
    <mergeCell ref="A82:K82"/>
    <mergeCell ref="L82:R82"/>
    <mergeCell ref="S82:AA82"/>
    <mergeCell ref="AB82:AI82"/>
    <mergeCell ref="AJ82:AM82"/>
    <mergeCell ref="AR81:AU81"/>
    <mergeCell ref="AV81:AY81"/>
    <mergeCell ref="AZ81:BE81"/>
    <mergeCell ref="BF81:BK81"/>
    <mergeCell ref="BL81:BQ81"/>
    <mergeCell ref="BR81:BU81"/>
    <mergeCell ref="A81:K81"/>
    <mergeCell ref="L81:R81"/>
    <mergeCell ref="S81:AA81"/>
    <mergeCell ref="AB81:AI81"/>
    <mergeCell ref="AJ81:AM81"/>
    <mergeCell ref="AN81:AQ81"/>
    <mergeCell ref="BR82:BU82"/>
    <mergeCell ref="BV82:BY82"/>
    <mergeCell ref="BZ82:CC82"/>
    <mergeCell ref="CD82:CI82"/>
    <mergeCell ref="CJ82:CO82"/>
    <mergeCell ref="CP82:CU82"/>
    <mergeCell ref="AN82:AQ82"/>
    <mergeCell ref="AR82:AU82"/>
    <mergeCell ref="AV82:AY82"/>
    <mergeCell ref="AZ82:BE82"/>
    <mergeCell ref="CD76:CI76"/>
    <mergeCell ref="CJ76:CO76"/>
    <mergeCell ref="CP76:CU76"/>
    <mergeCell ref="A79:K79"/>
    <mergeCell ref="L79:R79"/>
    <mergeCell ref="S79:AA79"/>
    <mergeCell ref="AB79:AI79"/>
    <mergeCell ref="AJ79:AM79"/>
    <mergeCell ref="AR78:AU78"/>
    <mergeCell ref="AV78:AY78"/>
    <mergeCell ref="AZ78:BE78"/>
    <mergeCell ref="BF78:BK78"/>
    <mergeCell ref="BL78:BQ78"/>
    <mergeCell ref="BR78:BU78"/>
    <mergeCell ref="A78:K78"/>
    <mergeCell ref="L78:R78"/>
    <mergeCell ref="S78:AA78"/>
    <mergeCell ref="AB78:AI78"/>
    <mergeCell ref="AJ78:AM78"/>
    <mergeCell ref="AN78:AQ78"/>
    <mergeCell ref="BR79:BU79"/>
    <mergeCell ref="BV79:BY79"/>
    <mergeCell ref="BZ79:CC79"/>
    <mergeCell ref="CD79:CI79"/>
    <mergeCell ref="CJ79:CO79"/>
    <mergeCell ref="CP79:CU79"/>
    <mergeCell ref="AN79:AQ79"/>
    <mergeCell ref="AR79:AU79"/>
    <mergeCell ref="AV79:AY79"/>
    <mergeCell ref="AZ79:BE79"/>
    <mergeCell ref="BF79:BK79"/>
    <mergeCell ref="BL79:BQ79"/>
    <mergeCell ref="CP74:CU74"/>
    <mergeCell ref="A77:K77"/>
    <mergeCell ref="L77:R77"/>
    <mergeCell ref="S77:AA77"/>
    <mergeCell ref="AB77:AI77"/>
    <mergeCell ref="AJ77:AM77"/>
    <mergeCell ref="AR76:AU76"/>
    <mergeCell ref="AV76:AY76"/>
    <mergeCell ref="AZ76:BE76"/>
    <mergeCell ref="BF76:BK76"/>
    <mergeCell ref="BL76:BQ76"/>
    <mergeCell ref="BR76:BU76"/>
    <mergeCell ref="A76:K76"/>
    <mergeCell ref="L76:R76"/>
    <mergeCell ref="S76:AA76"/>
    <mergeCell ref="AB76:AI76"/>
    <mergeCell ref="AJ76:AM76"/>
    <mergeCell ref="AN76:AQ76"/>
    <mergeCell ref="BR77:BU77"/>
    <mergeCell ref="BV77:BY77"/>
    <mergeCell ref="BZ77:CC77"/>
    <mergeCell ref="CD77:CI77"/>
    <mergeCell ref="CJ77:CO77"/>
    <mergeCell ref="CP77:CU77"/>
    <mergeCell ref="AN77:AQ77"/>
    <mergeCell ref="AR77:AU77"/>
    <mergeCell ref="AV77:AY77"/>
    <mergeCell ref="AZ77:BE77"/>
    <mergeCell ref="BF77:BK77"/>
    <mergeCell ref="BL77:BQ77"/>
    <mergeCell ref="BV76:BY76"/>
    <mergeCell ref="BZ76:CC76"/>
    <mergeCell ref="AN73:AQ73"/>
    <mergeCell ref="S74:AA74"/>
    <mergeCell ref="AB74:AI74"/>
    <mergeCell ref="AJ74:AM74"/>
    <mergeCell ref="AN74:AQ74"/>
    <mergeCell ref="AR74:AU74"/>
    <mergeCell ref="AV74:AY74"/>
    <mergeCell ref="AZ74:BE74"/>
    <mergeCell ref="BF74:BK74"/>
    <mergeCell ref="BL74:BQ74"/>
    <mergeCell ref="BR74:BU74"/>
    <mergeCell ref="BR75:BU75"/>
    <mergeCell ref="BV75:BY75"/>
    <mergeCell ref="BZ75:CC75"/>
    <mergeCell ref="CD75:CI75"/>
    <mergeCell ref="CJ75:CO75"/>
    <mergeCell ref="CP75:CU75"/>
    <mergeCell ref="AN75:AQ75"/>
    <mergeCell ref="AR75:AU75"/>
    <mergeCell ref="AV75:AY75"/>
    <mergeCell ref="AZ75:BE75"/>
    <mergeCell ref="BF75:BK75"/>
    <mergeCell ref="BL75:BQ75"/>
    <mergeCell ref="BV73:BY73"/>
    <mergeCell ref="BZ73:CC73"/>
    <mergeCell ref="CD73:CI73"/>
    <mergeCell ref="CJ73:CO73"/>
    <mergeCell ref="CP73:CU73"/>
    <mergeCell ref="BV74:BY74"/>
    <mergeCell ref="BZ74:CC74"/>
    <mergeCell ref="CD74:CI74"/>
    <mergeCell ref="CJ74:CO74"/>
    <mergeCell ref="BV72:BY72"/>
    <mergeCell ref="BZ72:CC72"/>
    <mergeCell ref="CD72:CI72"/>
    <mergeCell ref="CJ72:CO72"/>
    <mergeCell ref="CP72:CU72"/>
    <mergeCell ref="AN72:AQ72"/>
    <mergeCell ref="AR72:AU72"/>
    <mergeCell ref="AV72:AY72"/>
    <mergeCell ref="AZ72:BE72"/>
    <mergeCell ref="BF72:BK72"/>
    <mergeCell ref="BL72:BQ72"/>
    <mergeCell ref="BV71:BY71"/>
    <mergeCell ref="BZ71:CC71"/>
    <mergeCell ref="CD71:CI71"/>
    <mergeCell ref="CJ71:CO71"/>
    <mergeCell ref="CP71:CU71"/>
    <mergeCell ref="A75:K75"/>
    <mergeCell ref="L75:R75"/>
    <mergeCell ref="S75:AA75"/>
    <mergeCell ref="AB75:AI75"/>
    <mergeCell ref="AJ75:AM75"/>
    <mergeCell ref="AR73:AU73"/>
    <mergeCell ref="AV73:AY73"/>
    <mergeCell ref="AZ73:BE73"/>
    <mergeCell ref="BF73:BK73"/>
    <mergeCell ref="BL73:BQ73"/>
    <mergeCell ref="BR73:BU73"/>
    <mergeCell ref="A73:K73"/>
    <mergeCell ref="L73:R73"/>
    <mergeCell ref="S73:AA73"/>
    <mergeCell ref="AB73:AI73"/>
    <mergeCell ref="AJ73:AM73"/>
    <mergeCell ref="A72:K72"/>
    <mergeCell ref="L72:R72"/>
    <mergeCell ref="S72:AA72"/>
    <mergeCell ref="AB72:AI72"/>
    <mergeCell ref="AJ72:AM72"/>
    <mergeCell ref="AR71:AU71"/>
    <mergeCell ref="AV71:AY71"/>
    <mergeCell ref="AZ71:BE71"/>
    <mergeCell ref="BF71:BK71"/>
    <mergeCell ref="BL71:BQ71"/>
    <mergeCell ref="BR71:BU71"/>
    <mergeCell ref="A71:K71"/>
    <mergeCell ref="L71:R71"/>
    <mergeCell ref="S71:AA71"/>
    <mergeCell ref="AB71:AI71"/>
    <mergeCell ref="AJ71:AM71"/>
    <mergeCell ref="AN71:AQ71"/>
    <mergeCell ref="BR72:BU72"/>
    <mergeCell ref="AN69:AQ69"/>
    <mergeCell ref="BR70:BU70"/>
    <mergeCell ref="BV70:BY70"/>
    <mergeCell ref="BZ70:CC70"/>
    <mergeCell ref="CD70:CI70"/>
    <mergeCell ref="CJ70:CO70"/>
    <mergeCell ref="CP70:CU70"/>
    <mergeCell ref="AN70:AQ70"/>
    <mergeCell ref="AR70:AU70"/>
    <mergeCell ref="AV70:AY70"/>
    <mergeCell ref="AZ70:BE70"/>
    <mergeCell ref="BF70:BK70"/>
    <mergeCell ref="BL70:BQ70"/>
    <mergeCell ref="BV69:BY69"/>
    <mergeCell ref="BZ69:CC69"/>
    <mergeCell ref="CD69:CI69"/>
    <mergeCell ref="CJ69:CO69"/>
    <mergeCell ref="CP69:CU69"/>
    <mergeCell ref="BV65:BY65"/>
    <mergeCell ref="BZ65:CC65"/>
    <mergeCell ref="CD65:CI65"/>
    <mergeCell ref="CJ65:CO65"/>
    <mergeCell ref="CP65:CU65"/>
    <mergeCell ref="AN65:AQ65"/>
    <mergeCell ref="AR65:AU65"/>
    <mergeCell ref="AV65:AY65"/>
    <mergeCell ref="AZ65:BE65"/>
    <mergeCell ref="BF65:BK65"/>
    <mergeCell ref="BL65:BQ65"/>
    <mergeCell ref="BV64:BY64"/>
    <mergeCell ref="BZ64:CC64"/>
    <mergeCell ref="CD64:CI64"/>
    <mergeCell ref="CJ64:CO64"/>
    <mergeCell ref="CP64:CU64"/>
    <mergeCell ref="A70:K70"/>
    <mergeCell ref="L70:R70"/>
    <mergeCell ref="S70:AA70"/>
    <mergeCell ref="AB70:AI70"/>
    <mergeCell ref="AJ70:AM70"/>
    <mergeCell ref="AR69:AU69"/>
    <mergeCell ref="AV69:AY69"/>
    <mergeCell ref="AZ69:BE69"/>
    <mergeCell ref="BF69:BK69"/>
    <mergeCell ref="BL69:BQ69"/>
    <mergeCell ref="BR69:BU69"/>
    <mergeCell ref="A69:K69"/>
    <mergeCell ref="L69:R69"/>
    <mergeCell ref="S69:AA69"/>
    <mergeCell ref="AB69:AI69"/>
    <mergeCell ref="AJ69:AM69"/>
    <mergeCell ref="CD63:CI63"/>
    <mergeCell ref="CJ63:CO63"/>
    <mergeCell ref="CP63:CU63"/>
    <mergeCell ref="AN63:AQ63"/>
    <mergeCell ref="AR63:AU63"/>
    <mergeCell ref="AV63:AY63"/>
    <mergeCell ref="AZ63:BE63"/>
    <mergeCell ref="BF63:BK63"/>
    <mergeCell ref="BL63:BQ63"/>
    <mergeCell ref="BV62:BY62"/>
    <mergeCell ref="BZ62:CC62"/>
    <mergeCell ref="CD62:CI62"/>
    <mergeCell ref="CJ62:CO62"/>
    <mergeCell ref="CP62:CU62"/>
    <mergeCell ref="A65:K65"/>
    <mergeCell ref="L65:R65"/>
    <mergeCell ref="S65:AA65"/>
    <mergeCell ref="AB65:AI65"/>
    <mergeCell ref="AJ65:AM65"/>
    <mergeCell ref="AR64:AU64"/>
    <mergeCell ref="AV64:AY64"/>
    <mergeCell ref="AZ64:BE64"/>
    <mergeCell ref="BF64:BK64"/>
    <mergeCell ref="BL64:BQ64"/>
    <mergeCell ref="BR64:BU64"/>
    <mergeCell ref="A64:K64"/>
    <mergeCell ref="L64:R64"/>
    <mergeCell ref="S64:AA64"/>
    <mergeCell ref="AB64:AI64"/>
    <mergeCell ref="AJ64:AM64"/>
    <mergeCell ref="AN64:AQ64"/>
    <mergeCell ref="BR65:BU65"/>
    <mergeCell ref="CP61:CU61"/>
    <mergeCell ref="AN61:AQ61"/>
    <mergeCell ref="AR61:AU61"/>
    <mergeCell ref="AV61:AY61"/>
    <mergeCell ref="AZ61:BE61"/>
    <mergeCell ref="BF61:BK61"/>
    <mergeCell ref="BL61:BQ61"/>
    <mergeCell ref="BV60:BY60"/>
    <mergeCell ref="BZ60:CC60"/>
    <mergeCell ref="CD60:CI60"/>
    <mergeCell ref="CJ60:CO60"/>
    <mergeCell ref="CP60:CU60"/>
    <mergeCell ref="A63:K63"/>
    <mergeCell ref="L63:R63"/>
    <mergeCell ref="S63:AA63"/>
    <mergeCell ref="AB63:AI63"/>
    <mergeCell ref="AJ63:AM63"/>
    <mergeCell ref="AR62:AU62"/>
    <mergeCell ref="AV62:AY62"/>
    <mergeCell ref="AZ62:BE62"/>
    <mergeCell ref="BF62:BK62"/>
    <mergeCell ref="BL62:BQ62"/>
    <mergeCell ref="BR62:BU62"/>
    <mergeCell ref="A62:K62"/>
    <mergeCell ref="L62:R62"/>
    <mergeCell ref="S62:AA62"/>
    <mergeCell ref="AB62:AI62"/>
    <mergeCell ref="AJ62:AM62"/>
    <mergeCell ref="AN62:AQ62"/>
    <mergeCell ref="BR63:BU63"/>
    <mergeCell ref="BV63:BY63"/>
    <mergeCell ref="BZ63:CC63"/>
    <mergeCell ref="AR59:AU59"/>
    <mergeCell ref="AV59:AY59"/>
    <mergeCell ref="AZ59:BE59"/>
    <mergeCell ref="BF59:BK59"/>
    <mergeCell ref="BL59:BQ59"/>
    <mergeCell ref="BV58:BY58"/>
    <mergeCell ref="BZ58:CC58"/>
    <mergeCell ref="CD58:CI58"/>
    <mergeCell ref="CJ58:CO58"/>
    <mergeCell ref="CP58:CU58"/>
    <mergeCell ref="A61:K61"/>
    <mergeCell ref="L61:R61"/>
    <mergeCell ref="S61:AA61"/>
    <mergeCell ref="AB61:AI61"/>
    <mergeCell ref="AJ61:AM61"/>
    <mergeCell ref="AR60:AU60"/>
    <mergeCell ref="AV60:AY60"/>
    <mergeCell ref="AZ60:BE60"/>
    <mergeCell ref="BF60:BK60"/>
    <mergeCell ref="BL60:BQ60"/>
    <mergeCell ref="BR60:BU60"/>
    <mergeCell ref="A60:K60"/>
    <mergeCell ref="L60:R60"/>
    <mergeCell ref="S60:AA60"/>
    <mergeCell ref="AB60:AI60"/>
    <mergeCell ref="AJ60:AM60"/>
    <mergeCell ref="AN60:AQ60"/>
    <mergeCell ref="BR61:BU61"/>
    <mergeCell ref="BV61:BY61"/>
    <mergeCell ref="BZ61:CC61"/>
    <mergeCell ref="CD61:CI61"/>
    <mergeCell ref="CJ61:CO61"/>
    <mergeCell ref="AZ57:BE57"/>
    <mergeCell ref="BF57:BK57"/>
    <mergeCell ref="BL57:BQ57"/>
    <mergeCell ref="BV56:BY56"/>
    <mergeCell ref="BZ56:CC56"/>
    <mergeCell ref="CD56:CI56"/>
    <mergeCell ref="CJ56:CO56"/>
    <mergeCell ref="CP56:CU56"/>
    <mergeCell ref="A59:K59"/>
    <mergeCell ref="L59:R59"/>
    <mergeCell ref="S59:AA59"/>
    <mergeCell ref="AB59:AI59"/>
    <mergeCell ref="AJ59:AM59"/>
    <mergeCell ref="AR58:AU58"/>
    <mergeCell ref="AV58:AY58"/>
    <mergeCell ref="AZ58:BE58"/>
    <mergeCell ref="BF58:BK58"/>
    <mergeCell ref="BL58:BQ58"/>
    <mergeCell ref="BR58:BU58"/>
    <mergeCell ref="A58:K58"/>
    <mergeCell ref="L58:R58"/>
    <mergeCell ref="S58:AA58"/>
    <mergeCell ref="AB58:AI58"/>
    <mergeCell ref="AJ58:AM58"/>
    <mergeCell ref="AN58:AQ58"/>
    <mergeCell ref="BR59:BU59"/>
    <mergeCell ref="BV59:BY59"/>
    <mergeCell ref="BZ59:CC59"/>
    <mergeCell ref="CD59:CI59"/>
    <mergeCell ref="CJ59:CO59"/>
    <mergeCell ref="CP59:CU59"/>
    <mergeCell ref="AN59:AQ59"/>
    <mergeCell ref="BL55:BQ55"/>
    <mergeCell ref="BV54:BY54"/>
    <mergeCell ref="BZ54:CC54"/>
    <mergeCell ref="CD54:CI54"/>
    <mergeCell ref="CJ54:CO54"/>
    <mergeCell ref="CP54:CU54"/>
    <mergeCell ref="A57:K57"/>
    <mergeCell ref="L57:R57"/>
    <mergeCell ref="S57:AA57"/>
    <mergeCell ref="AB57:AI57"/>
    <mergeCell ref="AJ57:AM57"/>
    <mergeCell ref="AR56:AU56"/>
    <mergeCell ref="AV56:AY56"/>
    <mergeCell ref="AZ56:BE56"/>
    <mergeCell ref="BF56:BK56"/>
    <mergeCell ref="BL56:BQ56"/>
    <mergeCell ref="BR56:BU56"/>
    <mergeCell ref="A56:K56"/>
    <mergeCell ref="L56:R56"/>
    <mergeCell ref="S56:AA56"/>
    <mergeCell ref="AB56:AI56"/>
    <mergeCell ref="AJ56:AM56"/>
    <mergeCell ref="AN56:AQ56"/>
    <mergeCell ref="BR57:BU57"/>
    <mergeCell ref="BV57:BY57"/>
    <mergeCell ref="BZ57:CC57"/>
    <mergeCell ref="CD57:CI57"/>
    <mergeCell ref="CJ57:CO57"/>
    <mergeCell ref="CP57:CU57"/>
    <mergeCell ref="AN57:AQ57"/>
    <mergeCell ref="AR57:AU57"/>
    <mergeCell ref="AV57:AY57"/>
    <mergeCell ref="A55:K55"/>
    <mergeCell ref="L55:R55"/>
    <mergeCell ref="S55:AA55"/>
    <mergeCell ref="AB55:AI55"/>
    <mergeCell ref="AJ55:AM55"/>
    <mergeCell ref="AR54:AU54"/>
    <mergeCell ref="AV54:AY54"/>
    <mergeCell ref="AZ54:BE54"/>
    <mergeCell ref="BF54:BK54"/>
    <mergeCell ref="BL54:BQ54"/>
    <mergeCell ref="BR54:BU54"/>
    <mergeCell ref="BZ53:CC53"/>
    <mergeCell ref="CD53:CI53"/>
    <mergeCell ref="CJ53:CO53"/>
    <mergeCell ref="CP53:CU53"/>
    <mergeCell ref="A54:K54"/>
    <mergeCell ref="L54:R54"/>
    <mergeCell ref="S54:AA54"/>
    <mergeCell ref="AB54:AI54"/>
    <mergeCell ref="AJ54:AM54"/>
    <mergeCell ref="AN54:AQ54"/>
    <mergeCell ref="BR55:BU55"/>
    <mergeCell ref="BV55:BY55"/>
    <mergeCell ref="BZ55:CC55"/>
    <mergeCell ref="CD55:CI55"/>
    <mergeCell ref="CJ55:CO55"/>
    <mergeCell ref="CP55:CU55"/>
    <mergeCell ref="AN55:AQ55"/>
    <mergeCell ref="AR55:AU55"/>
    <mergeCell ref="AV55:AY55"/>
    <mergeCell ref="AZ55:BE55"/>
    <mergeCell ref="BF55:BK55"/>
    <mergeCell ref="BV52:BY52"/>
    <mergeCell ref="BZ52:CC52"/>
    <mergeCell ref="CD52:CI52"/>
    <mergeCell ref="CJ52:CO52"/>
    <mergeCell ref="CP52:CU52"/>
    <mergeCell ref="A53:K53"/>
    <mergeCell ref="L53:AI53"/>
    <mergeCell ref="AJ53:BQ53"/>
    <mergeCell ref="BR53:BU53"/>
    <mergeCell ref="BV53:BY53"/>
    <mergeCell ref="AR52:AU52"/>
    <mergeCell ref="AV52:AY52"/>
    <mergeCell ref="AZ52:BE52"/>
    <mergeCell ref="BF52:BK52"/>
    <mergeCell ref="BL52:BQ52"/>
    <mergeCell ref="BR52:BU52"/>
    <mergeCell ref="BZ51:CC51"/>
    <mergeCell ref="CD51:CI51"/>
    <mergeCell ref="CJ51:CO51"/>
    <mergeCell ref="CP51:CU51"/>
    <mergeCell ref="A52:K52"/>
    <mergeCell ref="L52:R52"/>
    <mergeCell ref="S52:AA52"/>
    <mergeCell ref="AB52:AI52"/>
    <mergeCell ref="AJ52:AM52"/>
    <mergeCell ref="AN52:AQ52"/>
    <mergeCell ref="AV51:AY51"/>
    <mergeCell ref="AZ51:BE51"/>
    <mergeCell ref="BF51:BK51"/>
    <mergeCell ref="BL51:BQ51"/>
    <mergeCell ref="BR51:BU51"/>
    <mergeCell ref="BV51:BY51"/>
    <mergeCell ref="A51:K51"/>
    <mergeCell ref="L51:AI51"/>
    <mergeCell ref="AJ51:AM51"/>
    <mergeCell ref="AN51:AQ51"/>
    <mergeCell ref="AR51:AU51"/>
    <mergeCell ref="AR50:AU50"/>
    <mergeCell ref="AV50:AY50"/>
    <mergeCell ref="AZ50:BE50"/>
    <mergeCell ref="BF50:BK50"/>
    <mergeCell ref="BL50:BQ50"/>
    <mergeCell ref="BR50:BU50"/>
    <mergeCell ref="A50:K50"/>
    <mergeCell ref="L50:R50"/>
    <mergeCell ref="S50:AA50"/>
    <mergeCell ref="AB50:AI50"/>
    <mergeCell ref="AJ50:AM50"/>
    <mergeCell ref="AN50:AQ50"/>
    <mergeCell ref="BV49:BY49"/>
    <mergeCell ref="BZ49:CC49"/>
    <mergeCell ref="CD49:CI49"/>
    <mergeCell ref="CJ49:CO49"/>
    <mergeCell ref="CP49:CU49"/>
    <mergeCell ref="AN49:AQ49"/>
    <mergeCell ref="AR49:AU49"/>
    <mergeCell ref="AV49:AY49"/>
    <mergeCell ref="AZ49:BE49"/>
    <mergeCell ref="BF49:BK49"/>
    <mergeCell ref="BL49:BQ49"/>
    <mergeCell ref="BV47:BY47"/>
    <mergeCell ref="BZ47:CC47"/>
    <mergeCell ref="CD47:CI47"/>
    <mergeCell ref="CJ47:CO47"/>
    <mergeCell ref="CP47:CU47"/>
    <mergeCell ref="BV50:BY50"/>
    <mergeCell ref="BZ50:CC50"/>
    <mergeCell ref="CD50:CI50"/>
    <mergeCell ref="CJ50:CO50"/>
    <mergeCell ref="CP50:CU50"/>
    <mergeCell ref="AN45:AQ45"/>
    <mergeCell ref="AR45:AU45"/>
    <mergeCell ref="AV45:AY45"/>
    <mergeCell ref="AZ45:BE45"/>
    <mergeCell ref="BF45:BK45"/>
    <mergeCell ref="BL45:BQ45"/>
    <mergeCell ref="BV44:BY44"/>
    <mergeCell ref="BZ44:CC44"/>
    <mergeCell ref="CD44:CI44"/>
    <mergeCell ref="CJ44:CO44"/>
    <mergeCell ref="CP44:CU44"/>
    <mergeCell ref="A49:K49"/>
    <mergeCell ref="L49:R49"/>
    <mergeCell ref="S49:AA49"/>
    <mergeCell ref="AB49:AI49"/>
    <mergeCell ref="AJ49:AM49"/>
    <mergeCell ref="AR47:AU47"/>
    <mergeCell ref="AV47:AY47"/>
    <mergeCell ref="AZ47:BE47"/>
    <mergeCell ref="BF47:BK47"/>
    <mergeCell ref="BL47:BQ47"/>
    <mergeCell ref="BR47:BU47"/>
    <mergeCell ref="A47:K47"/>
    <mergeCell ref="L47:R47"/>
    <mergeCell ref="S47:AA47"/>
    <mergeCell ref="AB47:AI47"/>
    <mergeCell ref="AJ47:AM47"/>
    <mergeCell ref="AN47:AQ47"/>
    <mergeCell ref="BR49:BU49"/>
    <mergeCell ref="AR48:AU48"/>
    <mergeCell ref="AV48:AY48"/>
    <mergeCell ref="AZ48:BE48"/>
    <mergeCell ref="BZ42:CC42"/>
    <mergeCell ref="CD42:CI42"/>
    <mergeCell ref="CJ42:CO42"/>
    <mergeCell ref="CP42:CU42"/>
    <mergeCell ref="A45:K45"/>
    <mergeCell ref="L45:R45"/>
    <mergeCell ref="S45:AA45"/>
    <mergeCell ref="AB45:AI45"/>
    <mergeCell ref="AJ45:AM45"/>
    <mergeCell ref="AR44:AU44"/>
    <mergeCell ref="AV44:AY44"/>
    <mergeCell ref="AZ44:BE44"/>
    <mergeCell ref="BF44:BK44"/>
    <mergeCell ref="BL44:BQ44"/>
    <mergeCell ref="BR44:BU44"/>
    <mergeCell ref="A44:K44"/>
    <mergeCell ref="L44:R44"/>
    <mergeCell ref="S44:AA44"/>
    <mergeCell ref="AB44:AI44"/>
    <mergeCell ref="AJ44:AM44"/>
    <mergeCell ref="A43:K43"/>
    <mergeCell ref="L43:R43"/>
    <mergeCell ref="S43:AA43"/>
    <mergeCell ref="AB43:AI43"/>
    <mergeCell ref="AJ43:AM43"/>
    <mergeCell ref="AN44:AQ44"/>
    <mergeCell ref="BR45:BU45"/>
    <mergeCell ref="BV45:BY45"/>
    <mergeCell ref="BZ45:CC45"/>
    <mergeCell ref="CD45:CI45"/>
    <mergeCell ref="CJ45:CO45"/>
    <mergeCell ref="CP45:CU45"/>
    <mergeCell ref="A42:K42"/>
    <mergeCell ref="L42:R42"/>
    <mergeCell ref="S42:AA42"/>
    <mergeCell ref="AB42:AI42"/>
    <mergeCell ref="AJ42:AM42"/>
    <mergeCell ref="AN42:AQ42"/>
    <mergeCell ref="BR43:BU43"/>
    <mergeCell ref="AN40:AQ40"/>
    <mergeCell ref="BR41:BU41"/>
    <mergeCell ref="BV41:BY41"/>
    <mergeCell ref="BZ41:CC41"/>
    <mergeCell ref="CD41:CI41"/>
    <mergeCell ref="CJ41:CO41"/>
    <mergeCell ref="CP41:CU41"/>
    <mergeCell ref="AN41:AQ41"/>
    <mergeCell ref="AR41:AU41"/>
    <mergeCell ref="AV41:AY41"/>
    <mergeCell ref="AZ41:BE41"/>
    <mergeCell ref="BF41:BK41"/>
    <mergeCell ref="BL41:BQ41"/>
    <mergeCell ref="BV40:BY40"/>
    <mergeCell ref="BZ40:CC40"/>
    <mergeCell ref="CD40:CI40"/>
    <mergeCell ref="CJ40:CO40"/>
    <mergeCell ref="CP40:CU40"/>
    <mergeCell ref="AN43:AQ43"/>
    <mergeCell ref="AR43:AU43"/>
    <mergeCell ref="AV43:AY43"/>
    <mergeCell ref="AZ43:BE43"/>
    <mergeCell ref="BF43:BK43"/>
    <mergeCell ref="BL43:BQ43"/>
    <mergeCell ref="BV42:BY42"/>
    <mergeCell ref="A41:K41"/>
    <mergeCell ref="L41:R41"/>
    <mergeCell ref="S41:AA41"/>
    <mergeCell ref="AB41:AI41"/>
    <mergeCell ref="AJ41:AM41"/>
    <mergeCell ref="AR40:AU40"/>
    <mergeCell ref="AV40:AY40"/>
    <mergeCell ref="AZ40:BE40"/>
    <mergeCell ref="BF40:BK40"/>
    <mergeCell ref="BL40:BQ40"/>
    <mergeCell ref="BR40:BU40"/>
    <mergeCell ref="A40:K40"/>
    <mergeCell ref="L40:R40"/>
    <mergeCell ref="S40:AA40"/>
    <mergeCell ref="AB40:AI40"/>
    <mergeCell ref="AJ40:AM40"/>
    <mergeCell ref="A39:K39"/>
    <mergeCell ref="L39:R39"/>
    <mergeCell ref="S39:AA39"/>
    <mergeCell ref="A38:K38"/>
    <mergeCell ref="L38:R38"/>
    <mergeCell ref="S38:AA38"/>
    <mergeCell ref="AB38:AI38"/>
    <mergeCell ref="AJ38:AM38"/>
    <mergeCell ref="AN38:AQ38"/>
    <mergeCell ref="BR39:BU39"/>
    <mergeCell ref="AN36:AQ36"/>
    <mergeCell ref="BR37:BU37"/>
    <mergeCell ref="CJ39:CO39"/>
    <mergeCell ref="CP39:CU39"/>
    <mergeCell ref="AN39:AQ39"/>
    <mergeCell ref="AR39:AU39"/>
    <mergeCell ref="AV39:AY39"/>
    <mergeCell ref="AZ39:BE39"/>
    <mergeCell ref="BF39:BK39"/>
    <mergeCell ref="BL39:BQ39"/>
    <mergeCell ref="BV38:BY38"/>
    <mergeCell ref="BZ38:CC38"/>
    <mergeCell ref="CD38:CI38"/>
    <mergeCell ref="CJ38:CO38"/>
    <mergeCell ref="CP38:CU38"/>
    <mergeCell ref="BV36:BY36"/>
    <mergeCell ref="BZ36:CC36"/>
    <mergeCell ref="CD36:CI36"/>
    <mergeCell ref="CJ36:CO36"/>
    <mergeCell ref="CP36:CU36"/>
    <mergeCell ref="BV35:BY35"/>
    <mergeCell ref="BZ35:CC35"/>
    <mergeCell ref="CD35:CI35"/>
    <mergeCell ref="CJ35:CO35"/>
    <mergeCell ref="CP35:CU35"/>
    <mergeCell ref="AN35:AQ35"/>
    <mergeCell ref="AR35:AU35"/>
    <mergeCell ref="AV35:AY35"/>
    <mergeCell ref="AZ35:BE35"/>
    <mergeCell ref="BF35:BK35"/>
    <mergeCell ref="BL35:BQ35"/>
    <mergeCell ref="AB39:AI39"/>
    <mergeCell ref="AJ39:AM39"/>
    <mergeCell ref="AR38:AU38"/>
    <mergeCell ref="AV38:AY38"/>
    <mergeCell ref="AZ38:BE38"/>
    <mergeCell ref="BF38:BK38"/>
    <mergeCell ref="BL38:BQ38"/>
    <mergeCell ref="BR38:BU38"/>
    <mergeCell ref="BV34:BY34"/>
    <mergeCell ref="BZ34:CC34"/>
    <mergeCell ref="CD34:CI34"/>
    <mergeCell ref="CJ34:CO34"/>
    <mergeCell ref="CP34:CU34"/>
    <mergeCell ref="A37:K37"/>
    <mergeCell ref="L37:R37"/>
    <mergeCell ref="S37:AA37"/>
    <mergeCell ref="AB37:AI37"/>
    <mergeCell ref="AJ37:AM37"/>
    <mergeCell ref="AR36:AU36"/>
    <mergeCell ref="AV36:AY36"/>
    <mergeCell ref="AZ36:BE36"/>
    <mergeCell ref="BF36:BK36"/>
    <mergeCell ref="BL36:BQ36"/>
    <mergeCell ref="BR36:BU36"/>
    <mergeCell ref="A36:K36"/>
    <mergeCell ref="L36:R36"/>
    <mergeCell ref="S36:AA36"/>
    <mergeCell ref="AB36:AI36"/>
    <mergeCell ref="AJ36:AM36"/>
    <mergeCell ref="BV37:BY37"/>
    <mergeCell ref="BZ37:CC37"/>
    <mergeCell ref="CD37:CI37"/>
    <mergeCell ref="CJ37:CO37"/>
    <mergeCell ref="CP37:CU37"/>
    <mergeCell ref="AN37:AQ37"/>
    <mergeCell ref="AR37:AU37"/>
    <mergeCell ref="AV37:AY37"/>
    <mergeCell ref="AZ37:BE37"/>
    <mergeCell ref="BF37:BK37"/>
    <mergeCell ref="BL37:BQ37"/>
    <mergeCell ref="A28:K28"/>
    <mergeCell ref="L28:R28"/>
    <mergeCell ref="S28:AA28"/>
    <mergeCell ref="AB28:AI28"/>
    <mergeCell ref="AJ28:AM28"/>
    <mergeCell ref="AN28:AQ28"/>
    <mergeCell ref="A35:K35"/>
    <mergeCell ref="L35:R35"/>
    <mergeCell ref="S35:AA35"/>
    <mergeCell ref="AB35:AI35"/>
    <mergeCell ref="AJ35:AM35"/>
    <mergeCell ref="AR34:AU34"/>
    <mergeCell ref="AV34:AY34"/>
    <mergeCell ref="AZ34:BE34"/>
    <mergeCell ref="BF34:BK34"/>
    <mergeCell ref="BL34:BQ34"/>
    <mergeCell ref="BR34:BU34"/>
    <mergeCell ref="A34:K34"/>
    <mergeCell ref="L34:R34"/>
    <mergeCell ref="S34:AA34"/>
    <mergeCell ref="AB34:AI34"/>
    <mergeCell ref="AJ34:AM34"/>
    <mergeCell ref="AN34:AQ34"/>
    <mergeCell ref="BR35:BU35"/>
    <mergeCell ref="A30:K30"/>
    <mergeCell ref="L30:R30"/>
    <mergeCell ref="S30:AA30"/>
    <mergeCell ref="AB30:AI30"/>
    <mergeCell ref="AJ30:AM30"/>
    <mergeCell ref="AR29:AU29"/>
    <mergeCell ref="AV29:AY29"/>
    <mergeCell ref="AZ29:BE29"/>
    <mergeCell ref="CD27:CI27"/>
    <mergeCell ref="CJ27:CO27"/>
    <mergeCell ref="CP27:CU27"/>
    <mergeCell ref="AN27:AQ27"/>
    <mergeCell ref="AR27:AU27"/>
    <mergeCell ref="AV27:AY27"/>
    <mergeCell ref="AZ27:BE27"/>
    <mergeCell ref="BF27:BK27"/>
    <mergeCell ref="BL27:BQ27"/>
    <mergeCell ref="BV26:BY26"/>
    <mergeCell ref="BZ26:CC26"/>
    <mergeCell ref="CD26:CI26"/>
    <mergeCell ref="CJ26:CO26"/>
    <mergeCell ref="CP26:CU26"/>
    <mergeCell ref="BV28:BY28"/>
    <mergeCell ref="BZ28:CC28"/>
    <mergeCell ref="CD28:CI28"/>
    <mergeCell ref="CJ28:CO28"/>
    <mergeCell ref="CP28:CU28"/>
    <mergeCell ref="AR28:AU28"/>
    <mergeCell ref="AV28:AY28"/>
    <mergeCell ref="AZ28:BE28"/>
    <mergeCell ref="BF28:BK28"/>
    <mergeCell ref="BL28:BQ28"/>
    <mergeCell ref="BR28:BU28"/>
    <mergeCell ref="CP25:CU25"/>
    <mergeCell ref="AN25:AQ25"/>
    <mergeCell ref="AR25:AU25"/>
    <mergeCell ref="AV25:AY25"/>
    <mergeCell ref="AZ25:BE25"/>
    <mergeCell ref="BF25:BK25"/>
    <mergeCell ref="BL25:BQ25"/>
    <mergeCell ref="BV24:BY24"/>
    <mergeCell ref="BZ24:CC24"/>
    <mergeCell ref="CD24:CI24"/>
    <mergeCell ref="CJ24:CO24"/>
    <mergeCell ref="CP24:CU24"/>
    <mergeCell ref="A27:K27"/>
    <mergeCell ref="L27:R27"/>
    <mergeCell ref="S27:AA27"/>
    <mergeCell ref="AB27:AI27"/>
    <mergeCell ref="AJ27:AM27"/>
    <mergeCell ref="AR26:AU26"/>
    <mergeCell ref="AV26:AY26"/>
    <mergeCell ref="AZ26:BE26"/>
    <mergeCell ref="BF26:BK26"/>
    <mergeCell ref="BL26:BQ26"/>
    <mergeCell ref="BR26:BU26"/>
    <mergeCell ref="A26:K26"/>
    <mergeCell ref="L26:R26"/>
    <mergeCell ref="S26:AA26"/>
    <mergeCell ref="AB26:AI26"/>
    <mergeCell ref="AJ26:AM26"/>
    <mergeCell ref="AN26:AQ26"/>
    <mergeCell ref="BR27:BU27"/>
    <mergeCell ref="BV27:BY27"/>
    <mergeCell ref="BZ27:CC27"/>
    <mergeCell ref="A25:K25"/>
    <mergeCell ref="L25:R25"/>
    <mergeCell ref="S25:AA25"/>
    <mergeCell ref="AB25:AI25"/>
    <mergeCell ref="AJ25:AM25"/>
    <mergeCell ref="AR24:AU24"/>
    <mergeCell ref="AV24:AY24"/>
    <mergeCell ref="AZ24:BE24"/>
    <mergeCell ref="BF24:BK24"/>
    <mergeCell ref="BL24:BQ24"/>
    <mergeCell ref="BR24:BU24"/>
    <mergeCell ref="BZ23:CC23"/>
    <mergeCell ref="CD23:CI23"/>
    <mergeCell ref="CJ23:CO23"/>
    <mergeCell ref="CP23:CU23"/>
    <mergeCell ref="A24:K24"/>
    <mergeCell ref="L24:R24"/>
    <mergeCell ref="S24:AA24"/>
    <mergeCell ref="AB24:AI24"/>
    <mergeCell ref="AJ24:AM24"/>
    <mergeCell ref="AN24:AQ24"/>
    <mergeCell ref="AV23:AY23"/>
    <mergeCell ref="AZ23:BE23"/>
    <mergeCell ref="BF23:BK23"/>
    <mergeCell ref="BL23:BQ23"/>
    <mergeCell ref="BR23:BU23"/>
    <mergeCell ref="BV23:BY23"/>
    <mergeCell ref="BR25:BU25"/>
    <mergeCell ref="BV25:BY25"/>
    <mergeCell ref="BZ25:CC25"/>
    <mergeCell ref="CD25:CI25"/>
    <mergeCell ref="CJ25:CO25"/>
    <mergeCell ref="A23:K23"/>
    <mergeCell ref="L23:AI23"/>
    <mergeCell ref="AJ23:AM23"/>
    <mergeCell ref="AN23:AQ23"/>
    <mergeCell ref="AR23:AU23"/>
    <mergeCell ref="AR22:AU22"/>
    <mergeCell ref="AV22:AY22"/>
    <mergeCell ref="AZ22:BE22"/>
    <mergeCell ref="BF22:BK22"/>
    <mergeCell ref="BL22:BQ22"/>
    <mergeCell ref="BR22:BU22"/>
    <mergeCell ref="A22:K22"/>
    <mergeCell ref="L22:R22"/>
    <mergeCell ref="S22:AA22"/>
    <mergeCell ref="AB22:AI22"/>
    <mergeCell ref="AJ22:AM22"/>
    <mergeCell ref="AN22:AQ22"/>
    <mergeCell ref="BV17:BY17"/>
    <mergeCell ref="BZ17:CC17"/>
    <mergeCell ref="CD17:CI17"/>
    <mergeCell ref="CJ17:CO17"/>
    <mergeCell ref="CP17:CU17"/>
    <mergeCell ref="AN17:AQ17"/>
    <mergeCell ref="AR17:AU17"/>
    <mergeCell ref="AV17:AY17"/>
    <mergeCell ref="AZ17:BE17"/>
    <mergeCell ref="BF17:BK17"/>
    <mergeCell ref="BL17:BQ17"/>
    <mergeCell ref="BV15:BY15"/>
    <mergeCell ref="BZ15:CC15"/>
    <mergeCell ref="CD15:CI15"/>
    <mergeCell ref="CJ15:CO15"/>
    <mergeCell ref="CP15:CU15"/>
    <mergeCell ref="BV22:BY22"/>
    <mergeCell ref="BZ22:CC22"/>
    <mergeCell ref="CD22:CI22"/>
    <mergeCell ref="CJ22:CO22"/>
    <mergeCell ref="CP22:CU22"/>
    <mergeCell ref="A17:K17"/>
    <mergeCell ref="L17:R17"/>
    <mergeCell ref="S17:AA17"/>
    <mergeCell ref="AB17:AI17"/>
    <mergeCell ref="AJ17:AM17"/>
    <mergeCell ref="AR15:AU15"/>
    <mergeCell ref="AV15:AY15"/>
    <mergeCell ref="AZ15:BE15"/>
    <mergeCell ref="BF15:BK15"/>
    <mergeCell ref="BL15:BQ15"/>
    <mergeCell ref="BR15:BU15"/>
    <mergeCell ref="A15:K15"/>
    <mergeCell ref="L15:R15"/>
    <mergeCell ref="S15:AA15"/>
    <mergeCell ref="AB15:AI15"/>
    <mergeCell ref="AJ15:AM15"/>
    <mergeCell ref="AN15:AQ15"/>
    <mergeCell ref="BR17:BU17"/>
    <mergeCell ref="A13:K13"/>
    <mergeCell ref="L13:T13"/>
    <mergeCell ref="U13:AB13"/>
    <mergeCell ref="AC13:AI13"/>
    <mergeCell ref="AJ13:AM13"/>
    <mergeCell ref="A14:K14"/>
    <mergeCell ref="L14:T14"/>
    <mergeCell ref="U14:AB14"/>
    <mergeCell ref="AC14:AI14"/>
    <mergeCell ref="AJ14:AM14"/>
    <mergeCell ref="A11:K11"/>
    <mergeCell ref="L11:T11"/>
    <mergeCell ref="U11:AB11"/>
    <mergeCell ref="AC11:AI11"/>
    <mergeCell ref="AJ11:AM11"/>
    <mergeCell ref="A12:K12"/>
    <mergeCell ref="L12:T12"/>
    <mergeCell ref="U12:AB12"/>
    <mergeCell ref="AC12:AI12"/>
    <mergeCell ref="AJ12:AM12"/>
    <mergeCell ref="A9:K9"/>
    <mergeCell ref="L9:T9"/>
    <mergeCell ref="U9:AB9"/>
    <mergeCell ref="AC9:AI9"/>
    <mergeCell ref="AJ9:AM9"/>
    <mergeCell ref="A10:K10"/>
    <mergeCell ref="L10:T10"/>
    <mergeCell ref="U10:AB10"/>
    <mergeCell ref="AC10:AI10"/>
    <mergeCell ref="AJ10:AM10"/>
    <mergeCell ref="U7:AB7"/>
    <mergeCell ref="AC7:AI7"/>
    <mergeCell ref="AJ7:AM7"/>
    <mergeCell ref="A8:K8"/>
    <mergeCell ref="L8:T8"/>
    <mergeCell ref="U8:AB8"/>
    <mergeCell ref="AC8:AI8"/>
    <mergeCell ref="AJ8:AM8"/>
    <mergeCell ref="CD5:CI14"/>
    <mergeCell ref="CJ5:CO14"/>
    <mergeCell ref="CP5:CU14"/>
    <mergeCell ref="A6:K6"/>
    <mergeCell ref="L6:T6"/>
    <mergeCell ref="U6:AB6"/>
    <mergeCell ref="AC6:AI6"/>
    <mergeCell ref="AJ6:AM6"/>
    <mergeCell ref="A7:K7"/>
    <mergeCell ref="L7:T7"/>
    <mergeCell ref="AZ5:BE14"/>
    <mergeCell ref="BF5:BK14"/>
    <mergeCell ref="BL5:BQ14"/>
    <mergeCell ref="BR5:BU14"/>
    <mergeCell ref="BV5:BY14"/>
    <mergeCell ref="BZ5:CC14"/>
    <mergeCell ref="AZ3:BQ3"/>
    <mergeCell ref="BR3:CC3"/>
    <mergeCell ref="CD3:CU3"/>
    <mergeCell ref="A4:K4"/>
    <mergeCell ref="U4:AB4"/>
    <mergeCell ref="AN4:AY4"/>
    <mergeCell ref="AZ4:BQ4"/>
    <mergeCell ref="BR4:CC4"/>
    <mergeCell ref="CD4:CU4"/>
    <mergeCell ref="A3:K3"/>
    <mergeCell ref="L3:T5"/>
    <mergeCell ref="U3:AB3"/>
    <mergeCell ref="AC3:AI5"/>
    <mergeCell ref="AJ3:AM5"/>
    <mergeCell ref="AN3:AY3"/>
    <mergeCell ref="A5:K5"/>
    <mergeCell ref="U5:AB5"/>
    <mergeCell ref="AN5:AQ14"/>
    <mergeCell ref="AR5:AU14"/>
    <mergeCell ref="AV5:AY14"/>
    <mergeCell ref="A180:K180"/>
    <mergeCell ref="L180:R180"/>
    <mergeCell ref="S180:AA180"/>
    <mergeCell ref="AB180:AI180"/>
    <mergeCell ref="AJ180:AM180"/>
    <mergeCell ref="AN180:AQ180"/>
    <mergeCell ref="AR180:AU180"/>
    <mergeCell ref="AV180:AY180"/>
    <mergeCell ref="AZ180:BE180"/>
    <mergeCell ref="BF180:BK180"/>
    <mergeCell ref="BL180:BQ180"/>
    <mergeCell ref="BR180:BU180"/>
    <mergeCell ref="BV180:BY180"/>
    <mergeCell ref="A120:K120"/>
    <mergeCell ref="L120:R120"/>
    <mergeCell ref="S120:AA120"/>
    <mergeCell ref="AB120:AI120"/>
    <mergeCell ref="AJ120:AM120"/>
    <mergeCell ref="AN120:AQ120"/>
    <mergeCell ref="AR120:AU120"/>
    <mergeCell ref="AV120:AY120"/>
    <mergeCell ref="AZ120:BE120"/>
    <mergeCell ref="BF120:BK120"/>
    <mergeCell ref="BL120:BQ120"/>
    <mergeCell ref="BR120:BU120"/>
    <mergeCell ref="BV120:BY120"/>
    <mergeCell ref="A74:K74"/>
    <mergeCell ref="L74:R74"/>
    <mergeCell ref="BZ180:CC180"/>
    <mergeCell ref="CD180:CI180"/>
    <mergeCell ref="CJ180:CO180"/>
    <mergeCell ref="CP180:CU180"/>
    <mergeCell ref="A220:K220"/>
    <mergeCell ref="L220:R220"/>
    <mergeCell ref="S220:AA220"/>
    <mergeCell ref="AB220:AI220"/>
    <mergeCell ref="AJ220:AM220"/>
    <mergeCell ref="AN220:AQ220"/>
    <mergeCell ref="AR220:AU220"/>
    <mergeCell ref="AV220:AY220"/>
    <mergeCell ref="AZ220:BE220"/>
    <mergeCell ref="BF220:BK220"/>
    <mergeCell ref="BL220:BQ220"/>
    <mergeCell ref="BR220:BU220"/>
    <mergeCell ref="BV220:BY220"/>
    <mergeCell ref="BZ220:CC220"/>
    <mergeCell ref="CD220:CI220"/>
    <mergeCell ref="CJ220:CO220"/>
    <mergeCell ref="CP220:CU220"/>
    <mergeCell ref="A216:K216"/>
    <mergeCell ref="L216:R216"/>
    <mergeCell ref="S216:AA216"/>
    <mergeCell ref="AB216:AI216"/>
    <mergeCell ref="AJ216:AM216"/>
    <mergeCell ref="AN216:AQ216"/>
    <mergeCell ref="AR216:AU216"/>
    <mergeCell ref="AV216:AY216"/>
    <mergeCell ref="AZ216:BE216"/>
    <mergeCell ref="BF216:BK216"/>
    <mergeCell ref="BL216:BQ216"/>
    <mergeCell ref="AJ217:AM217"/>
    <mergeCell ref="AN217:AQ217"/>
    <mergeCell ref="AR217:AU217"/>
    <mergeCell ref="AV217:AY217"/>
    <mergeCell ref="AZ217:BE217"/>
    <mergeCell ref="BF217:BK217"/>
    <mergeCell ref="BL217:BQ217"/>
    <mergeCell ref="BR217:BU217"/>
    <mergeCell ref="BV217:BY217"/>
    <mergeCell ref="BZ217:CC217"/>
    <mergeCell ref="CD217:CI217"/>
    <mergeCell ref="CJ217:CO217"/>
    <mergeCell ref="CP217:CU217"/>
    <mergeCell ref="A218:K218"/>
    <mergeCell ref="L218:R218"/>
    <mergeCell ref="S218:AA218"/>
    <mergeCell ref="AB218:AI218"/>
    <mergeCell ref="AJ218:AM218"/>
    <mergeCell ref="AN218:AQ218"/>
    <mergeCell ref="AR218:AU218"/>
    <mergeCell ref="AV218:AY218"/>
    <mergeCell ref="AZ218:BE218"/>
    <mergeCell ref="BF218:BK218"/>
    <mergeCell ref="BL218:BQ218"/>
    <mergeCell ref="BR218:BU218"/>
    <mergeCell ref="BV218:BY218"/>
    <mergeCell ref="BZ218:CC218"/>
    <mergeCell ref="CD218:CI218"/>
    <mergeCell ref="CJ218:CO218"/>
    <mergeCell ref="CP218:CU218"/>
    <mergeCell ref="A80:K80"/>
    <mergeCell ref="L80:R80"/>
    <mergeCell ref="S80:AA80"/>
    <mergeCell ref="AB80:AI80"/>
    <mergeCell ref="AJ80:AM80"/>
    <mergeCell ref="AN80:AQ80"/>
    <mergeCell ref="AR80:AU80"/>
    <mergeCell ref="AV80:AY80"/>
    <mergeCell ref="AZ80:BE80"/>
    <mergeCell ref="BF80:BK80"/>
    <mergeCell ref="BL80:BQ80"/>
    <mergeCell ref="BR80:BU80"/>
    <mergeCell ref="BV80:BY80"/>
    <mergeCell ref="BZ80:CC80"/>
    <mergeCell ref="CD80:CI80"/>
    <mergeCell ref="CJ80:CO80"/>
    <mergeCell ref="CP80:CU80"/>
    <mergeCell ref="A18:K18"/>
    <mergeCell ref="L18:R18"/>
    <mergeCell ref="S18:AA18"/>
    <mergeCell ref="AB18:AI18"/>
    <mergeCell ref="AJ18:AM18"/>
    <mergeCell ref="AN18:AQ18"/>
    <mergeCell ref="AR18:AU18"/>
    <mergeCell ref="AV18:AY18"/>
    <mergeCell ref="AZ18:BE18"/>
    <mergeCell ref="BF18:BK18"/>
    <mergeCell ref="BL18:BQ18"/>
    <mergeCell ref="BR18:BU18"/>
    <mergeCell ref="BV18:BY18"/>
    <mergeCell ref="BZ18:CC18"/>
    <mergeCell ref="CD18:CI18"/>
    <mergeCell ref="CJ18:CO18"/>
    <mergeCell ref="CP18:CU18"/>
    <mergeCell ref="A19:K19"/>
    <mergeCell ref="L19:AI19"/>
    <mergeCell ref="AJ19:AM19"/>
    <mergeCell ref="AN19:AQ19"/>
    <mergeCell ref="AR19:AU19"/>
    <mergeCell ref="AV19:AY19"/>
    <mergeCell ref="AZ19:BE19"/>
    <mergeCell ref="BF19:BK19"/>
    <mergeCell ref="BL19:BQ19"/>
    <mergeCell ref="BR19:BU19"/>
    <mergeCell ref="BV19:BY19"/>
    <mergeCell ref="BZ19:CC19"/>
    <mergeCell ref="CD19:CI19"/>
    <mergeCell ref="CJ19:CO19"/>
    <mergeCell ref="CP19:CU19"/>
    <mergeCell ref="A20:K20"/>
    <mergeCell ref="L20:R20"/>
    <mergeCell ref="S20:AA20"/>
    <mergeCell ref="AB20:AI20"/>
    <mergeCell ref="AJ20:AM20"/>
    <mergeCell ref="AN20:AQ20"/>
    <mergeCell ref="AR20:AU20"/>
    <mergeCell ref="AV20:AY20"/>
    <mergeCell ref="AZ20:BE20"/>
    <mergeCell ref="BF20:BK20"/>
    <mergeCell ref="BL20:BQ20"/>
    <mergeCell ref="BR20:BU20"/>
    <mergeCell ref="BV20:BY20"/>
    <mergeCell ref="BZ20:CC20"/>
    <mergeCell ref="CD20:CI20"/>
    <mergeCell ref="CJ20:CO20"/>
    <mergeCell ref="CP20:CU20"/>
    <mergeCell ref="BL229:BQ229"/>
    <mergeCell ref="BR229:BU229"/>
    <mergeCell ref="BV229:BY229"/>
    <mergeCell ref="BZ229:CC229"/>
    <mergeCell ref="CD229:CI229"/>
    <mergeCell ref="CJ229:CO229"/>
    <mergeCell ref="CP229:CU229"/>
    <mergeCell ref="A297:BC297"/>
    <mergeCell ref="BD297:BH297"/>
    <mergeCell ref="BI297:BU297"/>
    <mergeCell ref="BV297:CH297"/>
    <mergeCell ref="CI297:CU297"/>
    <mergeCell ref="BF252:BK252"/>
    <mergeCell ref="BL252:BQ252"/>
    <mergeCell ref="BR252:BU252"/>
    <mergeCell ref="A252:K252"/>
    <mergeCell ref="L252:R252"/>
    <mergeCell ref="S252:AA252"/>
    <mergeCell ref="AB252:AI252"/>
    <mergeCell ref="AJ252:AM252"/>
    <mergeCell ref="AN252:AQ252"/>
    <mergeCell ref="BV252:BY252"/>
    <mergeCell ref="BZ252:CC252"/>
    <mergeCell ref="CD252:CI252"/>
    <mergeCell ref="CJ252:CO252"/>
    <mergeCell ref="CP252:CU252"/>
    <mergeCell ref="AR253:AU253"/>
    <mergeCell ref="A231:K231"/>
    <mergeCell ref="L231:R231"/>
    <mergeCell ref="S231:AA231"/>
    <mergeCell ref="AB231:AI231"/>
    <mergeCell ref="AJ231:AM231"/>
    <mergeCell ref="L115:R115"/>
    <mergeCell ref="S115:AA115"/>
    <mergeCell ref="AB115:AI115"/>
    <mergeCell ref="AJ115:AM115"/>
    <mergeCell ref="AN115:AQ115"/>
    <mergeCell ref="AR115:AU115"/>
    <mergeCell ref="AV115:AY115"/>
    <mergeCell ref="AZ115:BE115"/>
    <mergeCell ref="BF115:BK115"/>
    <mergeCell ref="BL115:BQ115"/>
    <mergeCell ref="BR115:BU115"/>
    <mergeCell ref="BV115:BY115"/>
    <mergeCell ref="BZ115:CC115"/>
    <mergeCell ref="CD115:CI115"/>
    <mergeCell ref="CJ115:CO115"/>
    <mergeCell ref="CP115:CU115"/>
    <mergeCell ref="BL187:BQ187"/>
    <mergeCell ref="BR187:BU187"/>
    <mergeCell ref="BV187:BY187"/>
    <mergeCell ref="BZ187:CC187"/>
    <mergeCell ref="CD187:CI187"/>
    <mergeCell ref="CJ187:CO187"/>
    <mergeCell ref="CP187:CU187"/>
    <mergeCell ref="CP137:CU137"/>
    <mergeCell ref="CP139:CU139"/>
    <mergeCell ref="BR139:BU139"/>
    <mergeCell ref="BV139:BY139"/>
    <mergeCell ref="BZ139:CC139"/>
    <mergeCell ref="CD139:CI139"/>
    <mergeCell ref="CJ139:CO139"/>
    <mergeCell ref="AR137:AU137"/>
    <mergeCell ref="AV137:AY137"/>
    <mergeCell ref="CP193:CU193"/>
    <mergeCell ref="A194:K194"/>
    <mergeCell ref="L194:AI194"/>
    <mergeCell ref="AJ194:AM194"/>
    <mergeCell ref="AN194:AQ194"/>
    <mergeCell ref="AR194:AU194"/>
    <mergeCell ref="AR193:AU193"/>
    <mergeCell ref="CP194:CU194"/>
    <mergeCell ref="A198:K198"/>
    <mergeCell ref="L198:R198"/>
    <mergeCell ref="S198:AA198"/>
    <mergeCell ref="AB198:AI198"/>
    <mergeCell ref="AJ198:AM198"/>
    <mergeCell ref="AN198:AQ198"/>
    <mergeCell ref="AR198:AU198"/>
    <mergeCell ref="AV198:AY198"/>
    <mergeCell ref="AZ198:BE198"/>
    <mergeCell ref="BF198:BK198"/>
    <mergeCell ref="BL198:BQ198"/>
    <mergeCell ref="BR198:BU198"/>
    <mergeCell ref="BV198:BY198"/>
    <mergeCell ref="BZ198:CC198"/>
    <mergeCell ref="CD198:CI198"/>
    <mergeCell ref="CJ198:CO198"/>
    <mergeCell ref="CP198:CU198"/>
    <mergeCell ref="A197:K197"/>
    <mergeCell ref="L197:AI197"/>
    <mergeCell ref="AJ197:AM197"/>
    <mergeCell ref="AN197:AQ197"/>
    <mergeCell ref="AR197:AU197"/>
    <mergeCell ref="AR196:AU196"/>
    <mergeCell ref="AV196:AY196"/>
    <mergeCell ref="A137:K137"/>
    <mergeCell ref="L137:R137"/>
    <mergeCell ref="S137:AA137"/>
    <mergeCell ref="AB137:AI137"/>
    <mergeCell ref="AJ137:AM137"/>
    <mergeCell ref="AN137:AQ137"/>
    <mergeCell ref="AV194:AY194"/>
    <mergeCell ref="AZ194:BE194"/>
    <mergeCell ref="BF194:BK194"/>
    <mergeCell ref="BF137:BK137"/>
    <mergeCell ref="BL137:BQ137"/>
    <mergeCell ref="BR137:BU137"/>
    <mergeCell ref="BZ194:CC194"/>
    <mergeCell ref="CD194:CI194"/>
    <mergeCell ref="CJ194:CO194"/>
    <mergeCell ref="BL194:BQ194"/>
    <mergeCell ref="BR194:BU194"/>
    <mergeCell ref="BV194:BY194"/>
    <mergeCell ref="BV193:BY193"/>
    <mergeCell ref="CD137:CI137"/>
    <mergeCell ref="CJ137:CO137"/>
    <mergeCell ref="A139:K139"/>
    <mergeCell ref="L139:R139"/>
    <mergeCell ref="S139:AA139"/>
    <mergeCell ref="AB139:AI139"/>
    <mergeCell ref="AJ139:AM139"/>
    <mergeCell ref="AN139:AQ139"/>
    <mergeCell ref="AR139:AU139"/>
    <mergeCell ref="AV139:AY139"/>
    <mergeCell ref="AZ139:BE139"/>
    <mergeCell ref="BF139:BK139"/>
    <mergeCell ref="BL139:BQ139"/>
    <mergeCell ref="A138:K138"/>
    <mergeCell ref="L138:R138"/>
    <mergeCell ref="S138:AA138"/>
    <mergeCell ref="AB138:AI138"/>
    <mergeCell ref="CP138:CU138"/>
    <mergeCell ref="BD303:BH303"/>
    <mergeCell ref="BI303:BU303"/>
    <mergeCell ref="BV303:CH303"/>
    <mergeCell ref="CI303:CU303"/>
    <mergeCell ref="A300:BC300"/>
    <mergeCell ref="BD300:BH300"/>
    <mergeCell ref="BI300:BU300"/>
    <mergeCell ref="BV300:CH300"/>
    <mergeCell ref="CI300:CU300"/>
    <mergeCell ref="A304:BC304"/>
    <mergeCell ref="BD304:BH304"/>
    <mergeCell ref="BI304:BU304"/>
    <mergeCell ref="BV304:CH304"/>
    <mergeCell ref="CI304:CU304"/>
    <mergeCell ref="A302:BC302"/>
    <mergeCell ref="BD302:BH302"/>
    <mergeCell ref="BI302:BU302"/>
    <mergeCell ref="BV302:CH302"/>
    <mergeCell ref="CI302:CU302"/>
    <mergeCell ref="AJ253:AM253"/>
    <mergeCell ref="AN253:AQ253"/>
    <mergeCell ref="BL193:BQ193"/>
    <mergeCell ref="BR193:BU193"/>
    <mergeCell ref="A193:K193"/>
    <mergeCell ref="L193:R193"/>
    <mergeCell ref="S193:AA193"/>
    <mergeCell ref="AB193:AI193"/>
    <mergeCell ref="AZ137:BE137"/>
    <mergeCell ref="AV193:AY193"/>
    <mergeCell ref="AZ253:BE253"/>
    <mergeCell ref="BF253:BK253"/>
    <mergeCell ref="BL253:BQ253"/>
    <mergeCell ref="BR253:BU253"/>
    <mergeCell ref="BV253:BY253"/>
    <mergeCell ref="BZ253:CC253"/>
    <mergeCell ref="CD253:CI253"/>
    <mergeCell ref="CJ253:CO253"/>
    <mergeCell ref="AJ138:AM138"/>
    <mergeCell ref="AN138:AQ138"/>
    <mergeCell ref="AR138:AU138"/>
    <mergeCell ref="AV138:AY138"/>
    <mergeCell ref="AZ138:BE138"/>
    <mergeCell ref="BF138:BK138"/>
    <mergeCell ref="BL138:BQ138"/>
    <mergeCell ref="BR138:BU138"/>
    <mergeCell ref="BV138:BY138"/>
    <mergeCell ref="BZ138:CC138"/>
    <mergeCell ref="CD138:CI138"/>
    <mergeCell ref="CJ138:CO138"/>
    <mergeCell ref="AJ193:AM193"/>
    <mergeCell ref="AN193:AQ193"/>
    <mergeCell ref="BZ193:CC193"/>
    <mergeCell ref="CD193:CI193"/>
    <mergeCell ref="CJ193:CO193"/>
    <mergeCell ref="AN229:AQ229"/>
    <mergeCell ref="AR229:AU229"/>
    <mergeCell ref="AV229:AY229"/>
    <mergeCell ref="AZ229:BE229"/>
    <mergeCell ref="BF229:BK229"/>
    <mergeCell ref="BR87:BU87"/>
    <mergeCell ref="BV137:BY137"/>
    <mergeCell ref="BZ137:CC137"/>
    <mergeCell ref="CP253:CU253"/>
    <mergeCell ref="L253:AI253"/>
    <mergeCell ref="A48:K48"/>
    <mergeCell ref="L48:R48"/>
    <mergeCell ref="S48:AA48"/>
    <mergeCell ref="AB48:AI48"/>
    <mergeCell ref="AJ48:AM48"/>
    <mergeCell ref="AN48:AQ48"/>
    <mergeCell ref="CJ48:CO48"/>
    <mergeCell ref="CP48:CU48"/>
    <mergeCell ref="BF48:BK48"/>
    <mergeCell ref="BL48:BQ48"/>
    <mergeCell ref="BR48:BU48"/>
    <mergeCell ref="BV48:BY48"/>
    <mergeCell ref="BZ48:CC48"/>
    <mergeCell ref="CD48:CI48"/>
    <mergeCell ref="A116:K116"/>
    <mergeCell ref="L116:R116"/>
    <mergeCell ref="S116:AA116"/>
    <mergeCell ref="AB116:AI116"/>
    <mergeCell ref="AJ116:AM116"/>
    <mergeCell ref="AN116:AQ116"/>
    <mergeCell ref="AR116:AU116"/>
    <mergeCell ref="AV116:AY116"/>
    <mergeCell ref="AZ116:BE116"/>
    <mergeCell ref="BF116:BK116"/>
    <mergeCell ref="BL116:BQ116"/>
    <mergeCell ref="BR116:BU116"/>
    <mergeCell ref="BV116:BY116"/>
    <mergeCell ref="A87:K87"/>
    <mergeCell ref="L87:R87"/>
    <mergeCell ref="S87:AA87"/>
    <mergeCell ref="AB87:AI87"/>
    <mergeCell ref="AJ87:AM87"/>
    <mergeCell ref="AN87:AQ87"/>
    <mergeCell ref="BV87:BY87"/>
    <mergeCell ref="BZ87:CC87"/>
    <mergeCell ref="CD87:CI87"/>
    <mergeCell ref="CJ87:CO87"/>
    <mergeCell ref="CP87:CU87"/>
    <mergeCell ref="AR87:AU87"/>
    <mergeCell ref="AV87:AY87"/>
    <mergeCell ref="AZ87:BE87"/>
    <mergeCell ref="BF87:BK87"/>
    <mergeCell ref="BL87:BQ87"/>
    <mergeCell ref="A66:K66"/>
    <mergeCell ref="L66:R66"/>
    <mergeCell ref="S66:AA66"/>
    <mergeCell ref="AB66:AI66"/>
    <mergeCell ref="AJ66:AM66"/>
    <mergeCell ref="AN66:AQ66"/>
    <mergeCell ref="AR66:AU66"/>
    <mergeCell ref="AV66:AY66"/>
    <mergeCell ref="AZ66:BE66"/>
    <mergeCell ref="BF66:BK66"/>
    <mergeCell ref="BL66:BQ66"/>
    <mergeCell ref="BR66:BU66"/>
    <mergeCell ref="BV66:BY66"/>
    <mergeCell ref="BZ66:CC66"/>
    <mergeCell ref="CD66:CI66"/>
    <mergeCell ref="CJ66:CO66"/>
    <mergeCell ref="CP66:CU66"/>
    <mergeCell ref="A67:K67"/>
    <mergeCell ref="L67:R67"/>
    <mergeCell ref="S67:AA67"/>
    <mergeCell ref="AB67:AI67"/>
    <mergeCell ref="AJ67:AM67"/>
    <mergeCell ref="AN67:AQ67"/>
    <mergeCell ref="AR67:AU67"/>
    <mergeCell ref="AV67:AY67"/>
    <mergeCell ref="AZ67:BE67"/>
    <mergeCell ref="BF67:BK67"/>
    <mergeCell ref="BL67:BQ67"/>
    <mergeCell ref="BR67:BU67"/>
    <mergeCell ref="BV67:BY67"/>
    <mergeCell ref="BZ67:CC67"/>
    <mergeCell ref="CD67:CI67"/>
    <mergeCell ref="CJ67:CO67"/>
    <mergeCell ref="CP67:CU67"/>
    <mergeCell ref="A68:K68"/>
    <mergeCell ref="L68:R68"/>
    <mergeCell ref="S68:AA68"/>
    <mergeCell ref="AB68:AI68"/>
    <mergeCell ref="AJ68:AM68"/>
    <mergeCell ref="AN68:AQ68"/>
    <mergeCell ref="AR68:AU68"/>
    <mergeCell ref="AV68:AY68"/>
    <mergeCell ref="AZ68:BE68"/>
    <mergeCell ref="BF68:BK68"/>
    <mergeCell ref="BL68:BQ68"/>
    <mergeCell ref="BR68:BU68"/>
    <mergeCell ref="BV68:BY68"/>
    <mergeCell ref="BZ68:CC68"/>
    <mergeCell ref="CD68:CI68"/>
    <mergeCell ref="CJ68:CO68"/>
    <mergeCell ref="CP68:CU68"/>
    <mergeCell ref="A33:K33"/>
    <mergeCell ref="L33:R33"/>
    <mergeCell ref="S33:AA33"/>
    <mergeCell ref="AB33:AI33"/>
    <mergeCell ref="AJ33:AM33"/>
    <mergeCell ref="AN33:AQ33"/>
    <mergeCell ref="AR33:AU33"/>
    <mergeCell ref="AV33:AY33"/>
    <mergeCell ref="AZ33:BE33"/>
    <mergeCell ref="BF33:BK33"/>
    <mergeCell ref="BL33:BQ33"/>
    <mergeCell ref="BR33:BU33"/>
    <mergeCell ref="BV33:BY33"/>
    <mergeCell ref="BZ33:CC33"/>
    <mergeCell ref="CD33:CI33"/>
    <mergeCell ref="CJ33:CO33"/>
    <mergeCell ref="CP33:CU33"/>
  </mergeCells>
  <pageMargins left="0.39374999999999999" right="0.39374999999999999" top="0.78749999999999998" bottom="0.39374999999999999" header="0.27569444444444446" footer="0.51180555555555551"/>
  <pageSetup paperSize="9" scale="71" firstPageNumber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1"/>
  <sheetViews>
    <sheetView zoomScale="120" zoomScaleNormal="120" workbookViewId="0">
      <selection activeCell="BI17" sqref="BI17:CU20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441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73" t="s">
        <v>442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</row>
    <row r="3" spans="1:99" s="3" customFormat="1" ht="15.75" customHeight="1" x14ac:dyDescent="0.25">
      <c r="A3" s="4"/>
      <c r="B3" s="4"/>
      <c r="C3" s="4"/>
      <c r="D3" s="4"/>
      <c r="AB3" s="4"/>
      <c r="AE3" s="4"/>
      <c r="AF3" s="4"/>
      <c r="AH3" s="5" t="s">
        <v>0</v>
      </c>
      <c r="AI3" s="75" t="s">
        <v>595</v>
      </c>
      <c r="AJ3" s="75"/>
      <c r="AK3" s="75"/>
      <c r="BF3" s="6" t="s">
        <v>1</v>
      </c>
      <c r="BG3" s="75" t="s">
        <v>596</v>
      </c>
      <c r="BH3" s="75"/>
      <c r="BI3" s="75"/>
      <c r="BJ3" s="3" t="s">
        <v>2</v>
      </c>
      <c r="BM3" s="75" t="s">
        <v>597</v>
      </c>
      <c r="BN3" s="75"/>
      <c r="BO3" s="75"/>
      <c r="BP3" s="3" t="s">
        <v>3</v>
      </c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99" x14ac:dyDescent="0.2">
      <c r="A4" s="7"/>
      <c r="B4" s="7"/>
      <c r="C4" s="7"/>
      <c r="D4" s="7"/>
      <c r="AB4" s="7"/>
      <c r="AC4" s="7"/>
      <c r="AD4" s="7"/>
      <c r="AH4" s="10"/>
      <c r="AI4" s="16"/>
      <c r="AJ4" s="16"/>
      <c r="AK4" s="16"/>
      <c r="BD4" s="17"/>
      <c r="BE4" s="16"/>
      <c r="BF4" s="16"/>
      <c r="BG4" s="16"/>
      <c r="BK4" s="16"/>
      <c r="BL4" s="16"/>
      <c r="BM4" s="16"/>
      <c r="BR4" s="8"/>
      <c r="BS4" s="8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</row>
    <row r="5" spans="1:99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74" t="s">
        <v>4</v>
      </c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</row>
    <row r="6" spans="1:99" ht="15" customHeight="1" x14ac:dyDescent="0.2">
      <c r="AM6" s="10" t="s">
        <v>5</v>
      </c>
      <c r="AN6" s="69" t="s">
        <v>656</v>
      </c>
      <c r="AO6" s="69"/>
      <c r="AP6" s="69"/>
      <c r="AQ6" s="1" t="s">
        <v>6</v>
      </c>
      <c r="AS6" s="69" t="s">
        <v>642</v>
      </c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70">
        <v>20</v>
      </c>
      <c r="BE6" s="70"/>
      <c r="BF6" s="71" t="s">
        <v>595</v>
      </c>
      <c r="BG6" s="71"/>
      <c r="BH6" s="71"/>
      <c r="BI6" s="1" t="s">
        <v>7</v>
      </c>
      <c r="CF6" s="10" t="s">
        <v>8</v>
      </c>
      <c r="CH6" s="72" t="s">
        <v>657</v>
      </c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</row>
    <row r="7" spans="1:99" x14ac:dyDescent="0.2">
      <c r="CF7" s="10" t="s">
        <v>9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x14ac:dyDescent="0.2">
      <c r="CF8" s="10" t="s">
        <v>10</v>
      </c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CF9" s="10" t="s">
        <v>11</v>
      </c>
      <c r="CH9" s="66" t="s">
        <v>582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12</v>
      </c>
      <c r="J10" s="67" t="s">
        <v>583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CF10" s="10" t="s">
        <v>13</v>
      </c>
      <c r="CH10" s="66" t="s">
        <v>584</v>
      </c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ht="15" customHeight="1" x14ac:dyDescent="0.2">
      <c r="A11" s="1" t="s">
        <v>14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CF11" s="10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</row>
    <row r="12" spans="1:99" s="11" customFormat="1" ht="10.5" customHeight="1" x14ac:dyDescent="0.2">
      <c r="J12" s="61" t="s">
        <v>15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CF12" s="12"/>
      <c r="CH12" s="62" t="s">
        <v>16</v>
      </c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3" spans="1:99" ht="15" customHeight="1" x14ac:dyDescent="0.2">
      <c r="A13" s="1" t="s">
        <v>17</v>
      </c>
      <c r="CF13" s="10" t="s">
        <v>18</v>
      </c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5" spans="1:99" x14ac:dyDescent="0.2">
      <c r="A15" s="13" t="s">
        <v>443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7" spans="1:99" x14ac:dyDescent="0.2">
      <c r="A17" s="63" t="s">
        <v>19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 t="s">
        <v>20</v>
      </c>
      <c r="BE17" s="64"/>
      <c r="BF17" s="64"/>
      <c r="BG17" s="64"/>
      <c r="BH17" s="64"/>
      <c r="BI17" s="65" t="s">
        <v>21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 t="s">
        <v>22</v>
      </c>
      <c r="BE18" s="58"/>
      <c r="BF18" s="58"/>
      <c r="BG18" s="58"/>
      <c r="BH18" s="58"/>
      <c r="BI18" s="58" t="s">
        <v>603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604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60" t="s">
        <v>658</v>
      </c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24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25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 t="s">
        <v>26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27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9" t="s">
        <v>28</v>
      </c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 t="s">
        <v>28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x14ac:dyDescent="0.2">
      <c r="A21" s="54">
        <v>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>
        <v>2</v>
      </c>
      <c r="BE21" s="55"/>
      <c r="BF21" s="55"/>
      <c r="BG21" s="55"/>
      <c r="BH21" s="55"/>
      <c r="BI21" s="55">
        <v>3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>
        <v>4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6">
        <v>5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</row>
    <row r="22" spans="1:99" ht="15" customHeight="1" x14ac:dyDescent="0.2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51" t="s">
        <v>30</v>
      </c>
      <c r="BE22" s="51"/>
      <c r="BF22" s="51"/>
      <c r="BG22" s="51"/>
      <c r="BH22" s="51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ht="15" customHeight="1" x14ac:dyDescent="0.2">
      <c r="A23" s="99" t="s">
        <v>31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41" t="s">
        <v>32</v>
      </c>
      <c r="BE23" s="41"/>
      <c r="BF23" s="41"/>
      <c r="BG23" s="41"/>
      <c r="BH23" s="41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 x14ac:dyDescent="0.2">
      <c r="A24" s="101" t="s">
        <v>444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88" t="s">
        <v>33</v>
      </c>
      <c r="BE24" s="88"/>
      <c r="BF24" s="88"/>
      <c r="BG24" s="88"/>
      <c r="BH24" s="88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</row>
    <row r="25" spans="1:99" ht="15" customHeight="1" x14ac:dyDescent="0.2">
      <c r="A25" s="99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41" t="s">
        <v>35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" customHeight="1" x14ac:dyDescent="0.2">
      <c r="A26" s="99" t="s">
        <v>36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41" t="s">
        <v>37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x14ac:dyDescent="0.2">
      <c r="A27" s="101" t="s">
        <v>445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45" t="s">
        <v>38</v>
      </c>
      <c r="BE27" s="45"/>
      <c r="BF27" s="45"/>
      <c r="BG27" s="45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x14ac:dyDescent="0.2">
      <c r="A28" s="182" t="s">
        <v>446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45"/>
      <c r="BE28" s="45"/>
      <c r="BF28" s="45"/>
      <c r="BG28" s="45"/>
      <c r="BH28" s="45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x14ac:dyDescent="0.2">
      <c r="A29" s="102" t="s">
        <v>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45"/>
      <c r="BE29" s="45"/>
      <c r="BF29" s="45"/>
      <c r="BG29" s="45"/>
      <c r="BH29" s="45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</row>
    <row r="30" spans="1:99" s="2" customFormat="1" ht="11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99" s="15" customFormat="1" ht="13.5" customHeight="1" x14ac:dyDescent="0.2">
      <c r="A31" s="15" t="s">
        <v>447</v>
      </c>
    </row>
  </sheetData>
  <sheetProtection selectLockedCells="1" selectUnlockedCells="1"/>
  <mergeCells count="74">
    <mergeCell ref="A1:CU1"/>
    <mergeCell ref="A2:CU2"/>
    <mergeCell ref="CH5:CU5"/>
    <mergeCell ref="AI3:AK3"/>
    <mergeCell ref="BG3:BI3"/>
    <mergeCell ref="BM3:BO3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9"/>
    <mergeCell ref="BI27:BU29"/>
    <mergeCell ref="BV27:CH29"/>
    <mergeCell ref="CI27:CU29"/>
    <mergeCell ref="A28:BC28"/>
    <mergeCell ref="A29:BC29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18"/>
  <sheetViews>
    <sheetView zoomScale="120" zoomScaleNormal="120" workbookViewId="0">
      <selection activeCell="BI3" sqref="BI3:CU6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99" t="s">
        <v>449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51" t="s">
        <v>30</v>
      </c>
      <c r="BE8" s="51"/>
      <c r="BF8" s="51"/>
      <c r="BG8" s="51"/>
      <c r="BH8" s="51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" customHeight="1" x14ac:dyDescent="0.2">
      <c r="A9" s="99" t="s">
        <v>450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41" t="s">
        <v>32</v>
      </c>
      <c r="BE9" s="41"/>
      <c r="BF9" s="41"/>
      <c r="BG9" s="41"/>
      <c r="BH9" s="41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ht="15" customHeight="1" x14ac:dyDescent="0.2">
      <c r="A10" s="101" t="s">
        <v>451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88" t="s">
        <v>33</v>
      </c>
      <c r="BE10" s="88"/>
      <c r="BF10" s="88"/>
      <c r="BG10" s="88"/>
      <c r="BH10" s="88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</row>
    <row r="11" spans="1:99" x14ac:dyDescent="0.2">
      <c r="A11" s="105" t="s">
        <v>43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41" t="s">
        <v>56</v>
      </c>
      <c r="BE11" s="41"/>
      <c r="BF11" s="41"/>
      <c r="BG11" s="41"/>
      <c r="BH11" s="41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x14ac:dyDescent="0.2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41"/>
      <c r="BE12" s="41"/>
      <c r="BF12" s="41"/>
      <c r="BG12" s="41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ht="15" customHeight="1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41"/>
      <c r="BE13" s="41"/>
      <c r="BF13" s="41"/>
      <c r="BG13" s="41"/>
      <c r="BH13" s="41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5" customHeight="1" x14ac:dyDescent="0.2">
      <c r="BC14" s="18" t="s">
        <v>40</v>
      </c>
      <c r="BD14" s="84" t="s">
        <v>38</v>
      </c>
      <c r="BE14" s="84"/>
      <c r="BF14" s="84"/>
      <c r="BG14" s="84"/>
      <c r="BH14" s="84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  <row r="18" s="21" customFormat="1" x14ac:dyDescent="0.2"/>
  </sheetData>
  <sheetProtection selectLockedCells="1" selectUnlockedCells="1"/>
  <mergeCells count="53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2"/>
    <mergeCell ref="BI11:BU12"/>
    <mergeCell ref="BV11:CH12"/>
    <mergeCell ref="CI11:CU12"/>
    <mergeCell ref="A12:BC12"/>
    <mergeCell ref="BD14:BH14"/>
    <mergeCell ref="BI14:BU14"/>
    <mergeCell ref="BV14:CH14"/>
    <mergeCell ref="CI14:CU14"/>
    <mergeCell ref="A13:BC13"/>
    <mergeCell ref="BD13:BH13"/>
    <mergeCell ref="BI13:BU13"/>
    <mergeCell ref="BV13:CH13"/>
    <mergeCell ref="CI13:CU13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CU39"/>
  <sheetViews>
    <sheetView zoomScale="120" zoomScaleNormal="120" workbookViewId="0">
      <selection activeCell="BI16" sqref="BI16:CU19"/>
    </sheetView>
  </sheetViews>
  <sheetFormatPr defaultColWidth="1.42578125" defaultRowHeight="12.75" x14ac:dyDescent="0.2"/>
  <cols>
    <col min="1" max="16384" width="1.42578125" style="1"/>
  </cols>
  <sheetData>
    <row r="1" spans="1:99" s="3" customFormat="1" ht="15.75" customHeight="1" x14ac:dyDescent="0.25">
      <c r="A1" s="73" t="s">
        <v>452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3" customFormat="1" ht="15.75" customHeight="1" x14ac:dyDescent="0.25">
      <c r="A2" s="4"/>
      <c r="B2" s="4"/>
      <c r="C2" s="4"/>
      <c r="D2" s="4"/>
      <c r="AB2" s="4"/>
      <c r="AE2" s="4"/>
      <c r="AF2" s="4"/>
      <c r="AH2" s="5" t="s">
        <v>0</v>
      </c>
      <c r="AI2" s="75" t="s">
        <v>595</v>
      </c>
      <c r="AJ2" s="75"/>
      <c r="AK2" s="75"/>
      <c r="BF2" s="6" t="s">
        <v>1</v>
      </c>
      <c r="BG2" s="75" t="s">
        <v>596</v>
      </c>
      <c r="BH2" s="75"/>
      <c r="BI2" s="75"/>
      <c r="BJ2" s="3" t="s">
        <v>2</v>
      </c>
      <c r="BM2" s="75" t="s">
        <v>597</v>
      </c>
      <c r="BN2" s="75"/>
      <c r="BO2" s="75"/>
      <c r="BP2" s="3" t="s">
        <v>3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9" x14ac:dyDescent="0.2">
      <c r="A3" s="7"/>
      <c r="B3" s="7"/>
      <c r="C3" s="7"/>
      <c r="D3" s="7"/>
      <c r="AB3" s="7"/>
      <c r="AC3" s="7"/>
      <c r="AD3" s="7"/>
      <c r="AH3" s="10"/>
      <c r="AI3" s="16"/>
      <c r="AJ3" s="16"/>
      <c r="AK3" s="16"/>
      <c r="BD3" s="17"/>
      <c r="BE3" s="16"/>
      <c r="BF3" s="16"/>
      <c r="BG3" s="16"/>
      <c r="BK3" s="16"/>
      <c r="BL3" s="16"/>
      <c r="BM3" s="16"/>
      <c r="BR3" s="8"/>
      <c r="BS3" s="8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99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74" t="s">
        <v>4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ht="15" customHeight="1" x14ac:dyDescent="0.2">
      <c r="AM5" s="10" t="s">
        <v>5</v>
      </c>
      <c r="AN5" s="69" t="s">
        <v>656</v>
      </c>
      <c r="AO5" s="69"/>
      <c r="AP5" s="69"/>
      <c r="AQ5" s="1" t="s">
        <v>6</v>
      </c>
      <c r="AS5" s="69" t="s">
        <v>642</v>
      </c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70">
        <v>20</v>
      </c>
      <c r="BE5" s="70"/>
      <c r="BF5" s="71" t="s">
        <v>595</v>
      </c>
      <c r="BG5" s="71"/>
      <c r="BH5" s="71"/>
      <c r="BI5" s="1" t="s">
        <v>7</v>
      </c>
      <c r="CF5" s="10" t="s">
        <v>8</v>
      </c>
      <c r="CH5" s="72" t="s">
        <v>657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1:99" x14ac:dyDescent="0.2">
      <c r="CF6" s="10" t="s">
        <v>9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1:99" x14ac:dyDescent="0.2">
      <c r="CF7" s="10" t="s">
        <v>10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1:99" ht="15" customHeight="1" x14ac:dyDescent="0.2">
      <c r="CF8" s="10" t="s">
        <v>11</v>
      </c>
      <c r="CH8" s="66" t="s">
        <v>582</v>
      </c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1:99" ht="15" customHeight="1" x14ac:dyDescent="0.2">
      <c r="A9" s="1" t="s">
        <v>12</v>
      </c>
      <c r="J9" s="67" t="s">
        <v>583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CF9" s="10" t="s">
        <v>13</v>
      </c>
      <c r="CH9" s="66" t="s">
        <v>584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ht="15" customHeight="1" x14ac:dyDescent="0.2">
      <c r="A10" s="1" t="s">
        <v>14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0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11" customFormat="1" ht="10.5" customHeight="1" x14ac:dyDescent="0.2">
      <c r="J11" s="61" t="s">
        <v>15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2"/>
      <c r="CH11" s="62" t="s">
        <v>16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x14ac:dyDescent="0.2">
      <c r="A12" s="1" t="s">
        <v>17</v>
      </c>
      <c r="CF12" s="10" t="s">
        <v>18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x14ac:dyDescent="0.2">
      <c r="A14" s="13" t="s">
        <v>453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6" spans="1:99" x14ac:dyDescent="0.2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20</v>
      </c>
      <c r="BE16" s="64"/>
      <c r="BF16" s="64"/>
      <c r="BG16" s="64"/>
      <c r="BH16" s="64"/>
      <c r="BI16" s="65" t="s">
        <v>21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22</v>
      </c>
      <c r="BE17" s="58"/>
      <c r="BF17" s="58"/>
      <c r="BG17" s="58"/>
      <c r="BH17" s="58"/>
      <c r="BI17" s="58" t="s">
        <v>603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604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0" t="s">
        <v>658</v>
      </c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24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25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26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28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28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x14ac:dyDescent="0.2">
      <c r="A20" s="54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v>2</v>
      </c>
      <c r="BE20" s="55"/>
      <c r="BF20" s="55"/>
      <c r="BG20" s="55"/>
      <c r="BH20" s="55"/>
      <c r="BI20" s="55">
        <v>3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>
        <v>4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>
        <v>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5" customHeight="1" x14ac:dyDescent="0.2">
      <c r="A21" s="99" t="s">
        <v>454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636" t="s">
        <v>30</v>
      </c>
      <c r="BE21" s="636"/>
      <c r="BF21" s="636"/>
      <c r="BG21" s="636"/>
      <c r="BH21" s="636"/>
      <c r="BI21" s="637"/>
      <c r="BJ21" s="637"/>
      <c r="BK21" s="637"/>
      <c r="BL21" s="637"/>
      <c r="BM21" s="637"/>
      <c r="BN21" s="637"/>
      <c r="BO21" s="637"/>
      <c r="BP21" s="637"/>
      <c r="BQ21" s="637"/>
      <c r="BR21" s="637"/>
      <c r="BS21" s="637"/>
      <c r="BT21" s="637"/>
      <c r="BU21" s="637"/>
      <c r="BV21" s="637"/>
      <c r="BW21" s="637"/>
      <c r="BX21" s="637"/>
      <c r="BY21" s="637"/>
      <c r="BZ21" s="637"/>
      <c r="CA21" s="637"/>
      <c r="CB21" s="637"/>
      <c r="CC21" s="637"/>
      <c r="CD21" s="637"/>
      <c r="CE21" s="637"/>
      <c r="CF21" s="637"/>
      <c r="CG21" s="637"/>
      <c r="CH21" s="637"/>
      <c r="CI21" s="638"/>
      <c r="CJ21" s="638"/>
      <c r="CK21" s="638"/>
      <c r="CL21" s="638"/>
      <c r="CM21" s="638"/>
      <c r="CN21" s="638"/>
      <c r="CO21" s="638"/>
      <c r="CP21" s="638"/>
      <c r="CQ21" s="638"/>
      <c r="CR21" s="638"/>
      <c r="CS21" s="638"/>
      <c r="CT21" s="638"/>
      <c r="CU21" s="638"/>
    </row>
    <row r="22" spans="1:99" s="2" customFormat="1" ht="11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99" s="15" customFormat="1" ht="12" customHeight="1" x14ac:dyDescent="0.2">
      <c r="A23" s="15" t="s">
        <v>455</v>
      </c>
    </row>
    <row r="39" ht="10.5" customHeight="1" x14ac:dyDescent="0.2"/>
  </sheetData>
  <sheetProtection selectLockedCells="1" selectUnlockedCells="1"/>
  <mergeCells count="46">
    <mergeCell ref="AI2:AK2"/>
    <mergeCell ref="BG2:BI2"/>
    <mergeCell ref="BM2:BO2"/>
    <mergeCell ref="A1:CU1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40"/>
  <sheetViews>
    <sheetView zoomScaleNormal="100" workbookViewId="0">
      <selection activeCell="BI3" sqref="BI3:CU6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456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5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41"/>
      <c r="BE8" s="41"/>
      <c r="BF8" s="41"/>
      <c r="BG8" s="41"/>
      <c r="BH8" s="41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</row>
    <row r="9" spans="1:99" x14ac:dyDescent="0.2">
      <c r="A9" s="101" t="s">
        <v>457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41" t="s">
        <v>30</v>
      </c>
      <c r="BE9" s="41"/>
      <c r="BF9" s="41"/>
      <c r="BG9" s="41"/>
      <c r="BH9" s="41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x14ac:dyDescent="0.2">
      <c r="A10" s="182" t="s">
        <v>458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41"/>
      <c r="BE10" s="41"/>
      <c r="BF10" s="41"/>
      <c r="BG10" s="41"/>
      <c r="BH10" s="41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x14ac:dyDescent="0.2">
      <c r="A11" s="102" t="s">
        <v>459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41"/>
      <c r="BE11" s="41"/>
      <c r="BF11" s="41"/>
      <c r="BG11" s="41"/>
      <c r="BH11" s="41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x14ac:dyDescent="0.2">
      <c r="A12" s="105" t="s">
        <v>43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41" t="s">
        <v>44</v>
      </c>
      <c r="BE12" s="41"/>
      <c r="BF12" s="41"/>
      <c r="BG12" s="41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41"/>
      <c r="BE13" s="41"/>
      <c r="BF13" s="41"/>
      <c r="BG13" s="41"/>
      <c r="BH13" s="41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5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41"/>
      <c r="BE14" s="41"/>
      <c r="BF14" s="41"/>
      <c r="BG14" s="41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x14ac:dyDescent="0.2">
      <c r="A15" s="101" t="s">
        <v>460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41" t="s">
        <v>32</v>
      </c>
      <c r="BE15" s="41"/>
      <c r="BF15" s="41"/>
      <c r="BG15" s="41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</row>
    <row r="16" spans="1:99" x14ac:dyDescent="0.2">
      <c r="A16" s="102" t="s">
        <v>461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41"/>
      <c r="BE16" s="41"/>
      <c r="BF16" s="41"/>
      <c r="BG16" s="41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x14ac:dyDescent="0.2">
      <c r="A17" s="105" t="s">
        <v>43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41" t="s">
        <v>45</v>
      </c>
      <c r="BE17" s="41"/>
      <c r="BF17" s="41"/>
      <c r="BG17" s="41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</row>
    <row r="18" spans="1:99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41"/>
      <c r="BE18" s="41"/>
      <c r="BF18" s="41"/>
      <c r="BG18" s="41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</row>
    <row r="19" spans="1:99" ht="15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41"/>
      <c r="BE19" s="41"/>
      <c r="BF19" s="41"/>
      <c r="BG19" s="41"/>
      <c r="BH19" s="41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x14ac:dyDescent="0.2">
      <c r="A20" s="101" t="s">
        <v>457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41" t="s">
        <v>33</v>
      </c>
      <c r="BE20" s="41"/>
      <c r="BF20" s="41"/>
      <c r="BG20" s="41"/>
      <c r="BH20" s="41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</row>
    <row r="21" spans="1:99" x14ac:dyDescent="0.2">
      <c r="A21" s="102" t="s">
        <v>462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41"/>
      <c r="BE21" s="41"/>
      <c r="BF21" s="41"/>
      <c r="BG21" s="41"/>
      <c r="BH21" s="41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</row>
    <row r="22" spans="1:99" x14ac:dyDescent="0.2">
      <c r="A22" s="105" t="s">
        <v>43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41" t="s">
        <v>56</v>
      </c>
      <c r="BE22" s="41"/>
      <c r="BF22" s="41"/>
      <c r="BG22" s="41"/>
      <c r="BH22" s="41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41"/>
      <c r="BE23" s="41"/>
      <c r="BF23" s="41"/>
      <c r="BG23" s="41"/>
      <c r="BH23" s="41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41"/>
      <c r="BE24" s="41"/>
      <c r="BF24" s="41"/>
      <c r="BG24" s="41"/>
      <c r="BH24" s="41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5" customHeight="1" x14ac:dyDescent="0.2">
      <c r="A25" s="102" t="s">
        <v>463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41" t="s">
        <v>35</v>
      </c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x14ac:dyDescent="0.2">
      <c r="A26" s="105" t="s">
        <v>43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41" t="s">
        <v>57</v>
      </c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41"/>
      <c r="BE27" s="41"/>
      <c r="BF27" s="41"/>
      <c r="BG27" s="41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" customHeight="1" x14ac:dyDescent="0.2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41"/>
      <c r="BE28" s="41"/>
      <c r="BF28" s="41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ht="15" customHeight="1" x14ac:dyDescent="0.2">
      <c r="BC29" s="18" t="s">
        <v>40</v>
      </c>
      <c r="BD29" s="84" t="s">
        <v>38</v>
      </c>
      <c r="BE29" s="84"/>
      <c r="BF29" s="84"/>
      <c r="BG29" s="84"/>
      <c r="BH29" s="84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</row>
    <row r="34" spans="1:91" ht="15.75" x14ac:dyDescent="0.25">
      <c r="A34" s="23" t="s">
        <v>481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</row>
    <row r="35" spans="1:91" x14ac:dyDescent="0.2">
      <c r="AB35" s="640" t="s">
        <v>482</v>
      </c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Z35" s="22" t="s">
        <v>483</v>
      </c>
      <c r="BA35" s="22"/>
      <c r="BB35" s="22"/>
      <c r="BC35" s="22"/>
    </row>
    <row r="39" spans="1:91" ht="15" x14ac:dyDescent="0.25">
      <c r="A39" s="643" t="s">
        <v>484</v>
      </c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3"/>
      <c r="U39" s="643"/>
      <c r="V39" s="643"/>
      <c r="W39" s="643"/>
      <c r="X39" s="643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4"/>
      <c r="AM39" s="644"/>
      <c r="AN39" s="644"/>
      <c r="AO39" s="644"/>
      <c r="AP39" s="644"/>
      <c r="AQ39" s="644"/>
      <c r="AY39" s="639"/>
      <c r="AZ39" s="639"/>
      <c r="BA39" s="639"/>
      <c r="BB39" s="639"/>
      <c r="BC39" s="639"/>
      <c r="BD39" s="639"/>
      <c r="BE39" s="639"/>
      <c r="BF39" s="639"/>
      <c r="BG39" s="639"/>
      <c r="BH39" s="639"/>
      <c r="BI39" s="639"/>
      <c r="BJ39" s="639"/>
      <c r="BK39" s="639"/>
      <c r="BL39" s="639"/>
      <c r="BM39" s="639"/>
      <c r="BU39" s="641"/>
      <c r="BV39" s="641"/>
      <c r="BW39" s="641"/>
      <c r="BX39" s="641"/>
      <c r="BY39" s="641"/>
      <c r="BZ39" s="641"/>
      <c r="CA39" s="641"/>
      <c r="CB39" s="641"/>
      <c r="CC39" s="641"/>
      <c r="CD39" s="641"/>
      <c r="CE39" s="641"/>
      <c r="CF39" s="641"/>
      <c r="CG39" s="641"/>
      <c r="CH39" s="641"/>
      <c r="CI39" s="641"/>
      <c r="CJ39" s="641"/>
      <c r="CK39" s="641"/>
      <c r="CL39" s="641"/>
      <c r="CM39" s="641"/>
    </row>
    <row r="40" spans="1:91" x14ac:dyDescent="0.2">
      <c r="AA40" s="645" t="s">
        <v>485</v>
      </c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45"/>
      <c r="AP40" s="645"/>
      <c r="AY40" s="640" t="s">
        <v>486</v>
      </c>
      <c r="AZ40" s="640"/>
      <c r="BA40" s="640"/>
      <c r="BB40" s="640"/>
      <c r="BC40" s="640"/>
      <c r="BD40" s="640"/>
      <c r="BE40" s="640"/>
      <c r="BF40" s="640"/>
      <c r="BG40" s="640"/>
      <c r="BH40" s="640"/>
      <c r="BI40" s="640"/>
      <c r="BJ40" s="640"/>
      <c r="BK40" s="640"/>
      <c r="BL40" s="640"/>
      <c r="BM40" s="640"/>
      <c r="BS40" s="642" t="s">
        <v>487</v>
      </c>
      <c r="BT40" s="642"/>
      <c r="BU40" s="642"/>
      <c r="BV40" s="642"/>
      <c r="BW40" s="642"/>
      <c r="BX40" s="642"/>
      <c r="BY40" s="642"/>
      <c r="BZ40" s="642"/>
      <c r="CA40" s="642"/>
      <c r="CB40" s="642"/>
      <c r="CC40" s="642"/>
      <c r="CD40" s="642"/>
      <c r="CE40" s="642"/>
      <c r="CF40" s="642"/>
      <c r="CG40" s="642"/>
      <c r="CH40" s="642"/>
    </row>
  </sheetData>
  <sheetProtection selectLockedCells="1" selectUnlockedCells="1"/>
  <mergeCells count="110">
    <mergeCell ref="AY34:BM34"/>
    <mergeCell ref="AY39:BM39"/>
    <mergeCell ref="AY40:BM40"/>
    <mergeCell ref="BU39:CM39"/>
    <mergeCell ref="BS40:CH40"/>
    <mergeCell ref="AB34:AP34"/>
    <mergeCell ref="AB35:AP35"/>
    <mergeCell ref="A39:X39"/>
    <mergeCell ref="AA39:AQ39"/>
    <mergeCell ref="AA40:AP40"/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11"/>
    <mergeCell ref="BI9:BU11"/>
    <mergeCell ref="BV9:CH11"/>
    <mergeCell ref="CI9:CU11"/>
    <mergeCell ref="A10:BC10"/>
    <mergeCell ref="A11:BC11"/>
    <mergeCell ref="A12:BC12"/>
    <mergeCell ref="BD12:BH13"/>
    <mergeCell ref="BI12:BU13"/>
    <mergeCell ref="BV12:CH13"/>
    <mergeCell ref="CI12:CU13"/>
    <mergeCell ref="A13:BC13"/>
    <mergeCell ref="A14:BC14"/>
    <mergeCell ref="BD14:BH14"/>
    <mergeCell ref="BI14:BU14"/>
    <mergeCell ref="BV14:CH14"/>
    <mergeCell ref="CI14:CU14"/>
    <mergeCell ref="A15:BC15"/>
    <mergeCell ref="BD15:BH16"/>
    <mergeCell ref="BI15:BU16"/>
    <mergeCell ref="BV15:CH16"/>
    <mergeCell ref="CI15:CU16"/>
    <mergeCell ref="A16:BC16"/>
    <mergeCell ref="A17:BC17"/>
    <mergeCell ref="BD17:BH18"/>
    <mergeCell ref="BI17:BU18"/>
    <mergeCell ref="BV17:CH18"/>
    <mergeCell ref="CI17:CU18"/>
    <mergeCell ref="A18:BC18"/>
    <mergeCell ref="A19:BC19"/>
    <mergeCell ref="BD19:BH19"/>
    <mergeCell ref="BI19:BU19"/>
    <mergeCell ref="BV19:CH19"/>
    <mergeCell ref="CI19:CU19"/>
    <mergeCell ref="A20:BC20"/>
    <mergeCell ref="BD20:BH21"/>
    <mergeCell ref="BI20:BU21"/>
    <mergeCell ref="BV20:CH21"/>
    <mergeCell ref="CI20:CU21"/>
    <mergeCell ref="A21:BC21"/>
    <mergeCell ref="A22:BC22"/>
    <mergeCell ref="BD22:BH23"/>
    <mergeCell ref="BI22:BU23"/>
    <mergeCell ref="BV22:CH23"/>
    <mergeCell ref="CI22:CU23"/>
    <mergeCell ref="A23:BC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  <mergeCell ref="A28:BC28"/>
    <mergeCell ref="BD28:BH28"/>
    <mergeCell ref="BI28:BU28"/>
    <mergeCell ref="BV28:CH28"/>
    <mergeCell ref="CI28:CU28"/>
    <mergeCell ref="BD29:BH29"/>
    <mergeCell ref="BI29:BU29"/>
    <mergeCell ref="BV29:CH29"/>
    <mergeCell ref="CI29:CU29"/>
  </mergeCells>
  <pageMargins left="0.78749999999999998" right="0.78749999999999998" top="1.0527777777777778" bottom="1.0527777777777778" header="0.78749999999999998" footer="0.78749999999999998"/>
  <pageSetup paperSize="9" scale="93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5"/>
  <sheetViews>
    <sheetView zoomScale="120" zoomScaleNormal="120" workbookViewId="0">
      <selection activeCell="BI3" sqref="BI3:CU6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3" spans="1:99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20</v>
      </c>
      <c r="BE3" s="64"/>
      <c r="BF3" s="64"/>
      <c r="BG3" s="64"/>
      <c r="BH3" s="64"/>
      <c r="BI3" s="65" t="s">
        <v>21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22</v>
      </c>
      <c r="BE4" s="58"/>
      <c r="BF4" s="58"/>
      <c r="BG4" s="58"/>
      <c r="BH4" s="58"/>
      <c r="BI4" s="58" t="s">
        <v>603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604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0" t="s">
        <v>658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24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25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26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27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28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28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5">
        <v>2</v>
      </c>
      <c r="BE7" s="55"/>
      <c r="BF7" s="55"/>
      <c r="BG7" s="55"/>
      <c r="BH7" s="55"/>
      <c r="BI7" s="55">
        <v>3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4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6">
        <v>5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x14ac:dyDescent="0.2">
      <c r="A8" s="44" t="s">
        <v>92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51" t="s">
        <v>30</v>
      </c>
      <c r="BE8" s="51"/>
      <c r="BF8" s="51"/>
      <c r="BG8" s="51"/>
      <c r="BH8" s="51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49" t="s">
        <v>93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1"/>
      <c r="BE9" s="51"/>
      <c r="BF9" s="51"/>
      <c r="BG9" s="51"/>
      <c r="BH9" s="51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x14ac:dyDescent="0.2">
      <c r="A10" s="105" t="s">
        <v>43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6" t="s">
        <v>44</v>
      </c>
      <c r="BE10" s="106"/>
      <c r="BF10" s="106"/>
      <c r="BG10" s="106"/>
      <c r="BH10" s="106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</row>
    <row r="11" spans="1:99" x14ac:dyDescent="0.2">
      <c r="A11" s="109" t="s">
        <v>94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6"/>
      <c r="BE11" s="106"/>
      <c r="BF11" s="106"/>
      <c r="BG11" s="106"/>
      <c r="BH11" s="106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</row>
    <row r="12" spans="1:99" ht="15" customHeight="1" x14ac:dyDescent="0.2">
      <c r="A12" s="111" t="s">
        <v>95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41" t="s">
        <v>55</v>
      </c>
      <c r="BE12" s="41"/>
      <c r="BF12" s="41"/>
      <c r="BG12" s="41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x14ac:dyDescent="0.2">
      <c r="A13" s="105" t="s">
        <v>96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41" t="s">
        <v>97</v>
      </c>
      <c r="BE13" s="41"/>
      <c r="BF13" s="41"/>
      <c r="BG13" s="41"/>
      <c r="BH13" s="41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</row>
    <row r="14" spans="1:99" x14ac:dyDescent="0.2">
      <c r="A14" s="109" t="s">
        <v>98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41"/>
      <c r="BE14" s="41"/>
      <c r="BF14" s="41"/>
      <c r="BG14" s="41"/>
      <c r="BH14" s="41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</row>
    <row r="15" spans="1:99" x14ac:dyDescent="0.2">
      <c r="A15" s="44" t="s">
        <v>92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1" t="s">
        <v>32</v>
      </c>
      <c r="BE15" s="41"/>
      <c r="BF15" s="41"/>
      <c r="BG15" s="41"/>
      <c r="BH15" s="41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</row>
    <row r="16" spans="1:99" x14ac:dyDescent="0.2">
      <c r="A16" s="49" t="s">
        <v>99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1"/>
      <c r="BE16" s="41"/>
      <c r="BF16" s="41"/>
      <c r="BG16" s="41"/>
      <c r="BH16" s="41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</row>
    <row r="17" spans="1:99" x14ac:dyDescent="0.2">
      <c r="A17" s="105" t="s">
        <v>43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6" t="s">
        <v>45</v>
      </c>
      <c r="BE17" s="106"/>
      <c r="BF17" s="106"/>
      <c r="BG17" s="106"/>
      <c r="BH17" s="106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</row>
    <row r="18" spans="1:99" x14ac:dyDescent="0.2">
      <c r="A18" s="110" t="s">
        <v>94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06"/>
      <c r="BE18" s="106"/>
      <c r="BF18" s="106"/>
      <c r="BG18" s="106"/>
      <c r="BH18" s="106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</row>
    <row r="19" spans="1:99" x14ac:dyDescent="0.2">
      <c r="A19" s="109" t="s">
        <v>100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6"/>
      <c r="BE19" s="106"/>
      <c r="BF19" s="106"/>
      <c r="BG19" s="106"/>
      <c r="BH19" s="106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</row>
    <row r="20" spans="1:99" x14ac:dyDescent="0.2">
      <c r="A20" s="105" t="s">
        <v>95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6" t="s">
        <v>101</v>
      </c>
      <c r="BE20" s="106"/>
      <c r="BF20" s="106"/>
      <c r="BG20" s="106"/>
      <c r="BH20" s="106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</row>
    <row r="21" spans="1:99" x14ac:dyDescent="0.2">
      <c r="A21" s="109" t="s">
        <v>102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6"/>
      <c r="BE21" s="106"/>
      <c r="BF21" s="106"/>
      <c r="BG21" s="106"/>
      <c r="BH21" s="106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</row>
    <row r="22" spans="1:99" x14ac:dyDescent="0.2">
      <c r="A22" s="105" t="s">
        <v>103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6" t="s">
        <v>104</v>
      </c>
      <c r="BE22" s="106"/>
      <c r="BF22" s="106"/>
      <c r="BG22" s="106"/>
      <c r="BH22" s="106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</row>
    <row r="23" spans="1:99" x14ac:dyDescent="0.2">
      <c r="A23" s="109" t="s">
        <v>105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6"/>
      <c r="BE23" s="106"/>
      <c r="BF23" s="106"/>
      <c r="BG23" s="106"/>
      <c r="BH23" s="106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</row>
    <row r="24" spans="1:99" x14ac:dyDescent="0.2">
      <c r="A24" s="105" t="s">
        <v>106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6" t="s">
        <v>107</v>
      </c>
      <c r="BE24" s="106"/>
      <c r="BF24" s="106"/>
      <c r="BG24" s="106"/>
      <c r="BH24" s="106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</row>
    <row r="25" spans="1:99" x14ac:dyDescent="0.2">
      <c r="A25" s="109" t="s">
        <v>108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6"/>
      <c r="BE25" s="106"/>
      <c r="BF25" s="106"/>
      <c r="BG25" s="106"/>
      <c r="BH25" s="106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</row>
    <row r="26" spans="1:99" x14ac:dyDescent="0.2">
      <c r="A26" s="105" t="s">
        <v>109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6" t="s">
        <v>110</v>
      </c>
      <c r="BE26" s="106"/>
      <c r="BF26" s="106"/>
      <c r="BG26" s="106"/>
      <c r="BH26" s="106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</row>
    <row r="27" spans="1:99" x14ac:dyDescent="0.2">
      <c r="A27" s="109" t="s">
        <v>111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6"/>
      <c r="BE27" s="106"/>
      <c r="BF27" s="106"/>
      <c r="BG27" s="106"/>
      <c r="BH27" s="106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</row>
    <row r="28" spans="1:99" x14ac:dyDescent="0.2">
      <c r="A28" s="105" t="s">
        <v>112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6" t="s">
        <v>113</v>
      </c>
      <c r="BE28" s="106"/>
      <c r="BF28" s="106"/>
      <c r="BG28" s="106"/>
      <c r="BH28" s="106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</row>
    <row r="29" spans="1:99" x14ac:dyDescent="0.2">
      <c r="A29" s="109" t="s">
        <v>114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6"/>
      <c r="BE29" s="106"/>
      <c r="BF29" s="106"/>
      <c r="BG29" s="106"/>
      <c r="BH29" s="106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</row>
    <row r="30" spans="1:99" x14ac:dyDescent="0.2">
      <c r="A30" s="105" t="s">
        <v>115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6" t="s">
        <v>116</v>
      </c>
      <c r="BE30" s="106"/>
      <c r="BF30" s="106"/>
      <c r="BG30" s="106"/>
      <c r="BH30" s="106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</row>
    <row r="31" spans="1:99" x14ac:dyDescent="0.2">
      <c r="A31" s="109" t="s">
        <v>105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6"/>
      <c r="BE31" s="106"/>
      <c r="BF31" s="106"/>
      <c r="BG31" s="106"/>
      <c r="BH31" s="106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</row>
    <row r="32" spans="1:99" ht="15" customHeight="1" x14ac:dyDescent="0.2">
      <c r="A32" s="40" t="s">
        <v>117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 t="s">
        <v>33</v>
      </c>
      <c r="BE32" s="41"/>
      <c r="BF32" s="41"/>
      <c r="BG32" s="41"/>
      <c r="BH32" s="41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</row>
    <row r="33" spans="1:99" ht="15" customHeight="1" x14ac:dyDescent="0.2">
      <c r="A33" s="89" t="s">
        <v>118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41" t="s">
        <v>35</v>
      </c>
      <c r="BE33" s="41"/>
      <c r="BF33" s="41"/>
      <c r="BG33" s="41"/>
      <c r="BH33" s="41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</row>
    <row r="34" spans="1:99" ht="15" customHeight="1" x14ac:dyDescent="0.2">
      <c r="A34" s="49" t="s">
        <v>119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1" t="s">
        <v>37</v>
      </c>
      <c r="BE34" s="41"/>
      <c r="BF34" s="41"/>
      <c r="BG34" s="41"/>
      <c r="BH34" s="41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99" ht="15" customHeight="1" x14ac:dyDescent="0.2">
      <c r="A35" s="83" t="s">
        <v>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4" t="s">
        <v>38</v>
      </c>
      <c r="BE35" s="84"/>
      <c r="BF35" s="84"/>
      <c r="BG35" s="84"/>
      <c r="BH35" s="84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</row>
  </sheetData>
  <sheetProtection selectLockedCells="1" selectUnlockedCells="1"/>
  <mergeCells count="11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CI8:CU9"/>
    <mergeCell ref="A9:BC9"/>
    <mergeCell ref="A10:BC10"/>
    <mergeCell ref="BD10:BH11"/>
    <mergeCell ref="BI10:BU11"/>
    <mergeCell ref="BV10:CH11"/>
    <mergeCell ref="CI10:CU11"/>
    <mergeCell ref="A11:BC11"/>
    <mergeCell ref="A12:BC12"/>
    <mergeCell ref="BD12:BH12"/>
    <mergeCell ref="BI12:BU12"/>
    <mergeCell ref="BV12:CH12"/>
    <mergeCell ref="CI12:CU12"/>
    <mergeCell ref="A13:BC13"/>
    <mergeCell ref="BD13:BH14"/>
    <mergeCell ref="BI13:BU14"/>
    <mergeCell ref="BV13:CH14"/>
    <mergeCell ref="CI13:CU14"/>
    <mergeCell ref="A14:BC14"/>
    <mergeCell ref="A15:BC15"/>
    <mergeCell ref="BD15:BH16"/>
    <mergeCell ref="BI15:BU16"/>
    <mergeCell ref="BV15:CH16"/>
    <mergeCell ref="CI15:CU16"/>
    <mergeCell ref="A16:BC16"/>
    <mergeCell ref="A17:BC17"/>
    <mergeCell ref="BD17:BH19"/>
    <mergeCell ref="BI17:BU19"/>
    <mergeCell ref="BV17:CH19"/>
    <mergeCell ref="CI17:CU19"/>
    <mergeCell ref="A18:BC18"/>
    <mergeCell ref="A19:BC19"/>
    <mergeCell ref="A20:BC20"/>
    <mergeCell ref="BD20:BH21"/>
    <mergeCell ref="BI20:BU21"/>
    <mergeCell ref="BV20:CH21"/>
    <mergeCell ref="CI20:CU21"/>
    <mergeCell ref="A21:BC21"/>
    <mergeCell ref="A22:BC22"/>
    <mergeCell ref="BD22:BH23"/>
    <mergeCell ref="BI22:BU23"/>
    <mergeCell ref="BV22:CH23"/>
    <mergeCell ref="CI22:CU23"/>
    <mergeCell ref="A23:BC23"/>
    <mergeCell ref="A24:BC24"/>
    <mergeCell ref="BD24:BH25"/>
    <mergeCell ref="BI24:BU25"/>
    <mergeCell ref="BV24:CH25"/>
    <mergeCell ref="CI24:CU25"/>
    <mergeCell ref="A25:BC25"/>
    <mergeCell ref="A26:BC26"/>
    <mergeCell ref="BD26:BH27"/>
    <mergeCell ref="BI26:BU27"/>
    <mergeCell ref="BV26:CH27"/>
    <mergeCell ref="CI26:CU27"/>
    <mergeCell ref="A27:BC27"/>
    <mergeCell ref="A28:BC28"/>
    <mergeCell ref="BD28:BH29"/>
    <mergeCell ref="BI28:BU29"/>
    <mergeCell ref="BV28:CH29"/>
    <mergeCell ref="CI28:CU29"/>
    <mergeCell ref="A29:BC29"/>
    <mergeCell ref="A30:BC30"/>
    <mergeCell ref="BD30:BH31"/>
    <mergeCell ref="BI30:BU31"/>
    <mergeCell ref="BV30:CH31"/>
    <mergeCell ref="CI30:CU31"/>
    <mergeCell ref="A31:BC31"/>
    <mergeCell ref="A32:BC32"/>
    <mergeCell ref="BD32:BH32"/>
    <mergeCell ref="BI32:BU32"/>
    <mergeCell ref="BV32:CH32"/>
    <mergeCell ref="CI32:CU32"/>
    <mergeCell ref="A33:BC33"/>
    <mergeCell ref="BD33:BH33"/>
    <mergeCell ref="BI33:BU33"/>
    <mergeCell ref="BV33:CH33"/>
    <mergeCell ref="CI33:CU33"/>
    <mergeCell ref="A34:BC34"/>
    <mergeCell ref="BD34:BH34"/>
    <mergeCell ref="BI34:BU34"/>
    <mergeCell ref="BV34:CH34"/>
    <mergeCell ref="CI34:CU34"/>
    <mergeCell ref="A35:BC35"/>
    <mergeCell ref="BD35:BH35"/>
    <mergeCell ref="BI35:BU35"/>
    <mergeCell ref="BV35:CH35"/>
    <mergeCell ref="CI35:CU35"/>
  </mergeCells>
  <pageMargins left="0.39370078740157483" right="0.39370078740157483" top="0.78740157480314965" bottom="0.39370078740157483" header="0.27559055118110237" footer="0.51181102362204722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49"/>
  <sheetViews>
    <sheetView topLeftCell="A13" zoomScale="120" zoomScaleNormal="120" workbookViewId="0">
      <selection activeCell="AJ47" sqref="AJ47:AY48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8.1" customHeight="1" x14ac:dyDescent="0.2"/>
    <row r="3" spans="1:99" x14ac:dyDescent="0.2">
      <c r="A3" s="13" t="s">
        <v>121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ht="8.1" customHeight="1" x14ac:dyDescent="0.2"/>
    <row r="5" spans="1:99" x14ac:dyDescent="0.2">
      <c r="A5" s="90" t="s">
        <v>714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</row>
    <row r="6" spans="1:99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8" spans="1:99" x14ac:dyDescent="0.2">
      <c r="A8" s="63" t="s">
        <v>19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4" t="s">
        <v>20</v>
      </c>
      <c r="AE8" s="64"/>
      <c r="AF8" s="64"/>
      <c r="AG8" s="64"/>
      <c r="AH8" s="64"/>
      <c r="AI8" s="64"/>
      <c r="AJ8" s="64" t="s">
        <v>471</v>
      </c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 t="s">
        <v>123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 t="s">
        <v>124</v>
      </c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0" t="s">
        <v>21</v>
      </c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 t="s">
        <v>22</v>
      </c>
      <c r="AE9" s="58"/>
      <c r="AF9" s="58"/>
      <c r="AG9" s="58"/>
      <c r="AH9" s="58"/>
      <c r="AI9" s="58"/>
      <c r="AJ9" s="58" t="s">
        <v>125</v>
      </c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 t="s">
        <v>126</v>
      </c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 t="s">
        <v>127</v>
      </c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9" t="s">
        <v>128</v>
      </c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</row>
    <row r="10" spans="1:99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  <c r="AE10" s="58"/>
      <c r="AF10" s="58"/>
      <c r="AG10" s="58"/>
      <c r="AH10" s="58"/>
      <c r="AI10" s="58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 t="s">
        <v>60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</row>
    <row r="11" spans="1:99" ht="13.5" thickBot="1" x14ac:dyDescent="0.25">
      <c r="A11" s="54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>
        <v>2</v>
      </c>
      <c r="AE11" s="55"/>
      <c r="AF11" s="55"/>
      <c r="AG11" s="55"/>
      <c r="AH11" s="55"/>
      <c r="AI11" s="55"/>
      <c r="AJ11" s="55">
        <v>3</v>
      </c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>
        <v>4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>
        <v>5</v>
      </c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6">
        <v>6</v>
      </c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</row>
    <row r="12" spans="1:99" ht="13.5" thickBot="1" x14ac:dyDescent="0.25">
      <c r="A12" s="44" t="s">
        <v>129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51" t="s">
        <v>30</v>
      </c>
      <c r="AE12" s="51"/>
      <c r="AF12" s="51"/>
      <c r="AG12" s="51"/>
      <c r="AH12" s="51"/>
      <c r="AI12" s="51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</row>
    <row r="13" spans="1:99" x14ac:dyDescent="0.2">
      <c r="A13" s="49" t="s">
        <v>130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1"/>
      <c r="AE13" s="51"/>
      <c r="AF13" s="51"/>
      <c r="AG13" s="51"/>
      <c r="AH13" s="51"/>
      <c r="AI13" s="51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</row>
    <row r="14" spans="1:99" x14ac:dyDescent="0.2">
      <c r="A14" s="105" t="s">
        <v>131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6" t="s">
        <v>132</v>
      </c>
      <c r="AE14" s="106"/>
      <c r="AF14" s="106"/>
      <c r="AG14" s="106"/>
      <c r="AH14" s="106"/>
      <c r="AI14" s="106"/>
      <c r="AJ14" s="107">
        <v>0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>
        <v>1</v>
      </c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>
        <v>1</v>
      </c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>
        <v>0</v>
      </c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</row>
    <row r="15" spans="1:99" x14ac:dyDescent="0.2">
      <c r="A15" s="109" t="s">
        <v>133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6"/>
      <c r="AE15" s="106"/>
      <c r="AF15" s="106"/>
      <c r="AG15" s="106"/>
      <c r="AH15" s="106"/>
      <c r="AI15" s="106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</row>
    <row r="16" spans="1:99" x14ac:dyDescent="0.2">
      <c r="A16" s="112" t="s">
        <v>131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41" t="s">
        <v>134</v>
      </c>
      <c r="AE16" s="41"/>
      <c r="AF16" s="41"/>
      <c r="AG16" s="41"/>
      <c r="AH16" s="41"/>
      <c r="AI16" s="41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</row>
    <row r="17" spans="1:99" x14ac:dyDescent="0.2">
      <c r="A17" s="113" t="s">
        <v>135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41"/>
      <c r="AE17" s="41"/>
      <c r="AF17" s="41"/>
      <c r="AG17" s="41"/>
      <c r="AH17" s="41"/>
      <c r="AI17" s="41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</row>
    <row r="18" spans="1:99" ht="15" customHeight="1" thickBot="1" x14ac:dyDescent="0.25">
      <c r="A18" s="111" t="s">
        <v>136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84" t="s">
        <v>137</v>
      </c>
      <c r="AE18" s="84"/>
      <c r="AF18" s="84"/>
      <c r="AG18" s="84"/>
      <c r="AH18" s="84"/>
      <c r="AI18" s="84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20" spans="1:99" x14ac:dyDescent="0.2">
      <c r="A20" s="13" t="s">
        <v>715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1:99" x14ac:dyDescent="0.2">
      <c r="A21" s="13" t="s">
        <v>47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3" spans="1:99" x14ac:dyDescent="0.2">
      <c r="A23" s="63" t="s">
        <v>19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 t="s">
        <v>20</v>
      </c>
      <c r="AE23" s="64"/>
      <c r="AF23" s="64"/>
      <c r="AG23" s="64"/>
      <c r="AH23" s="64"/>
      <c r="AI23" s="64"/>
      <c r="AJ23" s="64" t="s">
        <v>471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 t="s">
        <v>123</v>
      </c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 t="s">
        <v>124</v>
      </c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0" t="s">
        <v>21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</row>
    <row r="24" spans="1:99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 t="s">
        <v>22</v>
      </c>
      <c r="AE24" s="58"/>
      <c r="AF24" s="58"/>
      <c r="AG24" s="58"/>
      <c r="AH24" s="58"/>
      <c r="AI24" s="58"/>
      <c r="AJ24" s="58" t="s">
        <v>125</v>
      </c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 t="s">
        <v>126</v>
      </c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 t="s">
        <v>127</v>
      </c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 t="s">
        <v>138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1:99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/>
      <c r="AE25" s="58"/>
      <c r="AF25" s="58"/>
      <c r="AG25" s="58"/>
      <c r="AH25" s="58"/>
      <c r="AI25" s="58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 t="s">
        <v>60</v>
      </c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</row>
    <row r="26" spans="1:99" x14ac:dyDescent="0.2">
      <c r="A26" s="54">
        <v>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>
        <v>2</v>
      </c>
      <c r="AE26" s="55"/>
      <c r="AF26" s="55"/>
      <c r="AG26" s="55"/>
      <c r="AH26" s="55"/>
      <c r="AI26" s="55"/>
      <c r="AJ26" s="55">
        <v>3</v>
      </c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>
        <v>4</v>
      </c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>
        <v>5</v>
      </c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6">
        <v>6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</row>
    <row r="27" spans="1:99" x14ac:dyDescent="0.2">
      <c r="A27" s="44" t="s">
        <v>129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51" t="s">
        <v>30</v>
      </c>
      <c r="AE27" s="51"/>
      <c r="AF27" s="51"/>
      <c r="AG27" s="51"/>
      <c r="AH27" s="51"/>
      <c r="AI27" s="51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x14ac:dyDescent="0.2">
      <c r="A28" s="49" t="s">
        <v>130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1"/>
      <c r="AE28" s="51"/>
      <c r="AF28" s="51"/>
      <c r="AG28" s="51"/>
      <c r="AH28" s="51"/>
      <c r="AI28" s="51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</row>
    <row r="29" spans="1:99" x14ac:dyDescent="0.2">
      <c r="A29" s="105" t="s">
        <v>131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 t="s">
        <v>132</v>
      </c>
      <c r="AE29" s="106"/>
      <c r="AF29" s="106"/>
      <c r="AG29" s="106"/>
      <c r="AH29" s="106"/>
      <c r="AI29" s="106"/>
      <c r="AJ29" s="107">
        <v>0</v>
      </c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>
        <v>1</v>
      </c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>
        <v>1</v>
      </c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>
        <f>AJ29*AZ29*BP29</f>
        <v>0</v>
      </c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</row>
    <row r="30" spans="1:99" x14ac:dyDescent="0.2">
      <c r="A30" s="109" t="s">
        <v>139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6"/>
      <c r="AE30" s="106"/>
      <c r="AF30" s="106"/>
      <c r="AG30" s="106"/>
      <c r="AH30" s="106"/>
      <c r="AI30" s="106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</row>
    <row r="31" spans="1:99" x14ac:dyDescent="0.2">
      <c r="A31" s="112" t="s">
        <v>131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41" t="s">
        <v>134</v>
      </c>
      <c r="AE31" s="41"/>
      <c r="AF31" s="41"/>
      <c r="AG31" s="41"/>
      <c r="AH31" s="41"/>
      <c r="AI31" s="41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</row>
    <row r="32" spans="1:99" x14ac:dyDescent="0.2">
      <c r="A32" s="113" t="s">
        <v>135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41"/>
      <c r="AE32" s="41"/>
      <c r="AF32" s="41"/>
      <c r="AG32" s="41"/>
      <c r="AH32" s="41"/>
      <c r="AI32" s="41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</row>
    <row r="33" spans="1:99" ht="15" customHeight="1" x14ac:dyDescent="0.2">
      <c r="A33" s="111" t="s">
        <v>136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84" t="s">
        <v>137</v>
      </c>
      <c r="AE33" s="84"/>
      <c r="AF33" s="84"/>
      <c r="AG33" s="84"/>
      <c r="AH33" s="84"/>
      <c r="AI33" s="84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</row>
    <row r="36" spans="1:99" x14ac:dyDescent="0.2">
      <c r="A36" s="13" t="s">
        <v>716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1:99" x14ac:dyDescent="0.2">
      <c r="A37" s="13" t="s">
        <v>48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9" spans="1:99" x14ac:dyDescent="0.2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 t="s">
        <v>20</v>
      </c>
      <c r="AE39" s="64"/>
      <c r="AF39" s="64"/>
      <c r="AG39" s="64"/>
      <c r="AH39" s="64"/>
      <c r="AI39" s="64"/>
      <c r="AJ39" s="64" t="s">
        <v>470</v>
      </c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 t="s">
        <v>123</v>
      </c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 t="s">
        <v>124</v>
      </c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0" t="s">
        <v>21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</row>
    <row r="40" spans="1:99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8" t="s">
        <v>22</v>
      </c>
      <c r="AE40" s="58"/>
      <c r="AF40" s="58"/>
      <c r="AG40" s="58"/>
      <c r="AH40" s="58"/>
      <c r="AI40" s="58"/>
      <c r="AJ40" s="58" t="s">
        <v>125</v>
      </c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 t="s">
        <v>126</v>
      </c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 t="s">
        <v>127</v>
      </c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9" t="s">
        <v>138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</row>
    <row r="41" spans="1:99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  <c r="AE41" s="58"/>
      <c r="AF41" s="58"/>
      <c r="AG41" s="58"/>
      <c r="AH41" s="58"/>
      <c r="AI41" s="58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 t="s">
        <v>60</v>
      </c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</row>
    <row r="42" spans="1:99" x14ac:dyDescent="0.2">
      <c r="A42" s="54">
        <v>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>
        <v>2</v>
      </c>
      <c r="AE42" s="55"/>
      <c r="AF42" s="55"/>
      <c r="AG42" s="55"/>
      <c r="AH42" s="55"/>
      <c r="AI42" s="55"/>
      <c r="AJ42" s="55">
        <v>3</v>
      </c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>
        <v>4</v>
      </c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>
        <v>5</v>
      </c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6">
        <v>6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</row>
    <row r="43" spans="1:99" x14ac:dyDescent="0.2">
      <c r="A43" s="44" t="s">
        <v>129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51" t="s">
        <v>30</v>
      </c>
      <c r="AE43" s="51"/>
      <c r="AF43" s="51"/>
      <c r="AG43" s="51"/>
      <c r="AH43" s="51"/>
      <c r="AI43" s="51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</row>
    <row r="44" spans="1:99" x14ac:dyDescent="0.2">
      <c r="A44" s="49" t="s">
        <v>130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1"/>
      <c r="AE44" s="51"/>
      <c r="AF44" s="51"/>
      <c r="AG44" s="51"/>
      <c r="AH44" s="51"/>
      <c r="AI44" s="51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</row>
    <row r="45" spans="1:99" x14ac:dyDescent="0.2">
      <c r="A45" s="105" t="s">
        <v>131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 t="s">
        <v>132</v>
      </c>
      <c r="AE45" s="106"/>
      <c r="AF45" s="106"/>
      <c r="AG45" s="106"/>
      <c r="AH45" s="106"/>
      <c r="AI45" s="106"/>
      <c r="AJ45" s="107">
        <v>0</v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>
        <v>1</v>
      </c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>
        <v>1</v>
      </c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8">
        <f>AJ45*AZ45*BP45</f>
        <v>0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</row>
    <row r="46" spans="1:99" x14ac:dyDescent="0.2">
      <c r="A46" s="109" t="s">
        <v>133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6"/>
      <c r="AE46" s="106"/>
      <c r="AF46" s="106"/>
      <c r="AG46" s="106"/>
      <c r="AH46" s="106"/>
      <c r="AI46" s="106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</row>
    <row r="47" spans="1:99" x14ac:dyDescent="0.2">
      <c r="A47" s="112" t="s">
        <v>131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41" t="s">
        <v>134</v>
      </c>
      <c r="AE47" s="41"/>
      <c r="AF47" s="41"/>
      <c r="AG47" s="41"/>
      <c r="AH47" s="41"/>
      <c r="AI47" s="41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</row>
    <row r="48" spans="1:99" x14ac:dyDescent="0.2">
      <c r="A48" s="113" t="s">
        <v>135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41"/>
      <c r="AE48" s="41"/>
      <c r="AF48" s="41"/>
      <c r="AG48" s="41"/>
      <c r="AH48" s="41"/>
      <c r="AI48" s="41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</row>
    <row r="49" spans="1:99" ht="15" customHeight="1" x14ac:dyDescent="0.2">
      <c r="A49" s="111" t="s">
        <v>136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84" t="s">
        <v>137</v>
      </c>
      <c r="AE49" s="84"/>
      <c r="AF49" s="84"/>
      <c r="AG49" s="84"/>
      <c r="AH49" s="84"/>
      <c r="AI49" s="84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</row>
  </sheetData>
  <sheetProtection selectLockedCells="1" selectUnlockedCells="1"/>
  <mergeCells count="154">
    <mergeCell ref="A23:AC23"/>
    <mergeCell ref="AD23:AI23"/>
    <mergeCell ref="AJ23:AY23"/>
    <mergeCell ref="AZ23:BO23"/>
    <mergeCell ref="BP23:CE23"/>
    <mergeCell ref="CF23:CU23"/>
    <mergeCell ref="A24:AC24"/>
    <mergeCell ref="AD24:AI24"/>
    <mergeCell ref="AJ24:AY24"/>
    <mergeCell ref="AZ24:BO24"/>
    <mergeCell ref="BP24:CE24"/>
    <mergeCell ref="CF24:CU24"/>
    <mergeCell ref="A25:AC25"/>
    <mergeCell ref="AD25:AI25"/>
    <mergeCell ref="AJ25:AY25"/>
    <mergeCell ref="AZ25:BO25"/>
    <mergeCell ref="BP25:CE25"/>
    <mergeCell ref="CF25:CU25"/>
    <mergeCell ref="A26:AC26"/>
    <mergeCell ref="AD26:AI26"/>
    <mergeCell ref="AJ26:AY26"/>
    <mergeCell ref="AZ26:BO26"/>
    <mergeCell ref="BP26:CE26"/>
    <mergeCell ref="CF26:CU26"/>
    <mergeCell ref="A27:AC27"/>
    <mergeCell ref="AD27:AI28"/>
    <mergeCell ref="AJ27:AY28"/>
    <mergeCell ref="AZ27:BO28"/>
    <mergeCell ref="BP27:CE28"/>
    <mergeCell ref="CF27:CU28"/>
    <mergeCell ref="A28:AC28"/>
    <mergeCell ref="A29:AC29"/>
    <mergeCell ref="AD29:AI30"/>
    <mergeCell ref="AJ29:AY30"/>
    <mergeCell ref="AZ29:BO30"/>
    <mergeCell ref="BP29:CE30"/>
    <mergeCell ref="CF29:CU30"/>
    <mergeCell ref="A30:AC30"/>
    <mergeCell ref="A31:AC31"/>
    <mergeCell ref="AD31:AI32"/>
    <mergeCell ref="AJ31:AY32"/>
    <mergeCell ref="AZ31:BO32"/>
    <mergeCell ref="BP31:CE32"/>
    <mergeCell ref="CF31:CU32"/>
    <mergeCell ref="A32:AC32"/>
    <mergeCell ref="A33:AC33"/>
    <mergeCell ref="AD33:AI33"/>
    <mergeCell ref="AJ33:AY33"/>
    <mergeCell ref="AZ33:BO33"/>
    <mergeCell ref="BP33:CE33"/>
    <mergeCell ref="CF33:CU33"/>
    <mergeCell ref="A39:AC39"/>
    <mergeCell ref="AD39:AI39"/>
    <mergeCell ref="AJ39:AY39"/>
    <mergeCell ref="AZ39:BO39"/>
    <mergeCell ref="BP39:CE39"/>
    <mergeCell ref="CF39:CU39"/>
    <mergeCell ref="A40:AC40"/>
    <mergeCell ref="AD40:AI40"/>
    <mergeCell ref="AJ40:AY40"/>
    <mergeCell ref="AZ40:BO40"/>
    <mergeCell ref="BP40:CE40"/>
    <mergeCell ref="CF40:CU40"/>
    <mergeCell ref="A41:AC41"/>
    <mergeCell ref="AD41:AI41"/>
    <mergeCell ref="AJ41:AY41"/>
    <mergeCell ref="AZ41:BO41"/>
    <mergeCell ref="BP41:CE41"/>
    <mergeCell ref="CF41:CU41"/>
    <mergeCell ref="A42:AC42"/>
    <mergeCell ref="AD42:AI42"/>
    <mergeCell ref="AJ42:AY42"/>
    <mergeCell ref="AZ42:BO42"/>
    <mergeCell ref="BP42:CE42"/>
    <mergeCell ref="CF42:CU42"/>
    <mergeCell ref="A43:AC43"/>
    <mergeCell ref="AD43:AI44"/>
    <mergeCell ref="AJ43:AY44"/>
    <mergeCell ref="AZ43:BO44"/>
    <mergeCell ref="BP43:CE44"/>
    <mergeCell ref="CF43:CU44"/>
    <mergeCell ref="A44:AC44"/>
    <mergeCell ref="A45:AC45"/>
    <mergeCell ref="AD45:AI46"/>
    <mergeCell ref="AJ45:AY46"/>
    <mergeCell ref="AZ45:BO46"/>
    <mergeCell ref="BP45:CE46"/>
    <mergeCell ref="CF45:CU46"/>
    <mergeCell ref="A46:AC46"/>
    <mergeCell ref="A47:AC47"/>
    <mergeCell ref="AD47:AI48"/>
    <mergeCell ref="AJ47:AY48"/>
    <mergeCell ref="AZ47:BO48"/>
    <mergeCell ref="BP47:CE48"/>
    <mergeCell ref="CF47:CU48"/>
    <mergeCell ref="A48:AC48"/>
    <mergeCell ref="A49:AC49"/>
    <mergeCell ref="AD49:AI49"/>
    <mergeCell ref="AJ49:AY49"/>
    <mergeCell ref="AZ49:BO49"/>
    <mergeCell ref="BP49:CE49"/>
    <mergeCell ref="CF49:CU49"/>
    <mergeCell ref="A5:CU6"/>
    <mergeCell ref="A8:AC8"/>
    <mergeCell ref="AD8:AI8"/>
    <mergeCell ref="AJ8:AY8"/>
    <mergeCell ref="AZ8:BO8"/>
    <mergeCell ref="BP8:CE8"/>
    <mergeCell ref="CF8:CU8"/>
    <mergeCell ref="A9:AC9"/>
    <mergeCell ref="AD9:AI9"/>
    <mergeCell ref="AJ9:AY9"/>
    <mergeCell ref="AZ9:BO9"/>
    <mergeCell ref="BP9:CE9"/>
    <mergeCell ref="CF9:CU9"/>
    <mergeCell ref="A10:AC10"/>
    <mergeCell ref="AD10:AI10"/>
    <mergeCell ref="AJ10:AY10"/>
    <mergeCell ref="AZ10:BO10"/>
    <mergeCell ref="BP10:CE10"/>
    <mergeCell ref="CF10:CU10"/>
    <mergeCell ref="A11:AC11"/>
    <mergeCell ref="AD11:AI11"/>
    <mergeCell ref="AJ11:AY11"/>
    <mergeCell ref="AZ11:BO11"/>
    <mergeCell ref="BP11:CE11"/>
    <mergeCell ref="CF11:CU11"/>
    <mergeCell ref="A12:AC12"/>
    <mergeCell ref="AD12:AI13"/>
    <mergeCell ref="AJ12:AY13"/>
    <mergeCell ref="AZ12:BO13"/>
    <mergeCell ref="BP12:CE13"/>
    <mergeCell ref="CF12:CU13"/>
    <mergeCell ref="A13:AC13"/>
    <mergeCell ref="A14:AC14"/>
    <mergeCell ref="AD14:AI15"/>
    <mergeCell ref="AJ14:AY15"/>
    <mergeCell ref="AZ14:BO15"/>
    <mergeCell ref="BP14:CE15"/>
    <mergeCell ref="CF14:CU15"/>
    <mergeCell ref="A15:AC15"/>
    <mergeCell ref="A16:AC16"/>
    <mergeCell ref="AD16:AI17"/>
    <mergeCell ref="AJ16:AY17"/>
    <mergeCell ref="AZ16:BO17"/>
    <mergeCell ref="BP16:CE17"/>
    <mergeCell ref="CF16:CU17"/>
    <mergeCell ref="A17:AC17"/>
    <mergeCell ref="A18:AC18"/>
    <mergeCell ref="AD18:AI18"/>
    <mergeCell ref="AJ18:AY18"/>
    <mergeCell ref="AZ18:BO18"/>
    <mergeCell ref="BP18:CE18"/>
    <mergeCell ref="CF18:CU18"/>
  </mergeCells>
  <pageMargins left="0.39374999999999999" right="0.39374999999999999" top="0.78749999999999998" bottom="0.39374999999999999" header="0.27569444444444446" footer="0.51180555555555551"/>
  <pageSetup paperSize="9" firstPageNumber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3"/>
  <sheetViews>
    <sheetView zoomScale="120" zoomScaleNormal="120" workbookViewId="0">
      <selection activeCell="C3" sqref="C3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8.1" customHeight="1" x14ac:dyDescent="0.2"/>
    <row r="3" spans="1:99" x14ac:dyDescent="0.2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5" spans="1:99" x14ac:dyDescent="0.2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 t="s">
        <v>20</v>
      </c>
      <c r="AE5" s="64"/>
      <c r="AF5" s="64"/>
      <c r="AG5" s="64"/>
      <c r="AH5" s="64"/>
      <c r="AI5" s="64"/>
      <c r="AJ5" s="64" t="s">
        <v>122</v>
      </c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 t="s">
        <v>123</v>
      </c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 t="s">
        <v>142</v>
      </c>
      <c r="BK5" s="64"/>
      <c r="BL5" s="64"/>
      <c r="BM5" s="64"/>
      <c r="BN5" s="64"/>
      <c r="BO5" s="64"/>
      <c r="BP5" s="64"/>
      <c r="BQ5" s="64"/>
      <c r="BR5" s="64"/>
      <c r="BS5" s="64"/>
      <c r="BT5" s="64" t="s">
        <v>124</v>
      </c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0" t="s">
        <v>21</v>
      </c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 t="s">
        <v>22</v>
      </c>
      <c r="AE6" s="58"/>
      <c r="AF6" s="58"/>
      <c r="AG6" s="58"/>
      <c r="AH6" s="58"/>
      <c r="AI6" s="58"/>
      <c r="AJ6" s="58" t="s">
        <v>125</v>
      </c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 t="s">
        <v>68</v>
      </c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 t="s">
        <v>143</v>
      </c>
      <c r="BK6" s="58"/>
      <c r="BL6" s="58"/>
      <c r="BM6" s="58"/>
      <c r="BN6" s="58"/>
      <c r="BO6" s="58"/>
      <c r="BP6" s="58"/>
      <c r="BQ6" s="58"/>
      <c r="BR6" s="58"/>
      <c r="BS6" s="58"/>
      <c r="BT6" s="58" t="s">
        <v>127</v>
      </c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9" t="s">
        <v>144</v>
      </c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 t="s">
        <v>70</v>
      </c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</row>
    <row r="8" spans="1:99" x14ac:dyDescent="0.2">
      <c r="A8" s="54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v>2</v>
      </c>
      <c r="AE8" s="55"/>
      <c r="AF8" s="55"/>
      <c r="AG8" s="55"/>
      <c r="AH8" s="55"/>
      <c r="AI8" s="55"/>
      <c r="AJ8" s="55">
        <v>3</v>
      </c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>
        <v>4</v>
      </c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>
        <v>5</v>
      </c>
      <c r="BK8" s="55"/>
      <c r="BL8" s="55"/>
      <c r="BM8" s="55"/>
      <c r="BN8" s="55"/>
      <c r="BO8" s="55"/>
      <c r="BP8" s="55"/>
      <c r="BQ8" s="55"/>
      <c r="BR8" s="55"/>
      <c r="BS8" s="55"/>
      <c r="BT8" s="55">
        <v>6</v>
      </c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6">
        <v>7</v>
      </c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x14ac:dyDescent="0.2">
      <c r="A9" s="44" t="s">
        <v>145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51" t="s">
        <v>30</v>
      </c>
      <c r="AE9" s="51"/>
      <c r="AF9" s="51"/>
      <c r="AG9" s="51"/>
      <c r="AH9" s="51"/>
      <c r="AI9" s="51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x14ac:dyDescent="0.2">
      <c r="A10" s="48" t="s">
        <v>146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51"/>
      <c r="AE10" s="51"/>
      <c r="AF10" s="51"/>
      <c r="AG10" s="51"/>
      <c r="AH10" s="51"/>
      <c r="AI10" s="51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</row>
    <row r="11" spans="1:99" x14ac:dyDescent="0.2">
      <c r="A11" s="49" t="s">
        <v>42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51"/>
      <c r="AI11" s="51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</row>
    <row r="12" spans="1:99" x14ac:dyDescent="0.2">
      <c r="A12" s="105" t="s">
        <v>131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41" t="s">
        <v>132</v>
      </c>
      <c r="AE12" s="41"/>
      <c r="AF12" s="41"/>
      <c r="AG12" s="41"/>
      <c r="AH12" s="41"/>
      <c r="AI12" s="41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x14ac:dyDescent="0.2">
      <c r="A13" s="109" t="s">
        <v>133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41"/>
      <c r="AE13" s="41"/>
      <c r="AF13" s="41"/>
      <c r="AG13" s="41"/>
      <c r="AH13" s="41"/>
      <c r="AI13" s="41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x14ac:dyDescent="0.2">
      <c r="A14" s="112" t="s">
        <v>131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41" t="s">
        <v>134</v>
      </c>
      <c r="AE14" s="41"/>
      <c r="AF14" s="41"/>
      <c r="AG14" s="41"/>
      <c r="AH14" s="41"/>
      <c r="AI14" s="41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x14ac:dyDescent="0.2">
      <c r="A15" s="113" t="s">
        <v>135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41"/>
      <c r="AE15" s="41"/>
      <c r="AF15" s="41"/>
      <c r="AG15" s="41"/>
      <c r="AH15" s="41"/>
      <c r="AI15" s="41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</row>
    <row r="16" spans="1:99" ht="15" customHeight="1" x14ac:dyDescent="0.2">
      <c r="A16" s="114" t="s">
        <v>136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84" t="s">
        <v>137</v>
      </c>
      <c r="AE16" s="84"/>
      <c r="AF16" s="84"/>
      <c r="AG16" s="84"/>
      <c r="AH16" s="84"/>
      <c r="AI16" s="84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</row>
    <row r="19" spans="1:99" x14ac:dyDescent="0.2">
      <c r="A19" s="13" t="s">
        <v>147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x14ac:dyDescent="0.2">
      <c r="A20" s="13" t="s">
        <v>47</v>
      </c>
    </row>
    <row r="22" spans="1:99" x14ac:dyDescent="0.2">
      <c r="A22" s="63" t="s">
        <v>19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 t="s">
        <v>20</v>
      </c>
      <c r="AE22" s="64"/>
      <c r="AF22" s="64"/>
      <c r="AG22" s="64"/>
      <c r="AH22" s="64"/>
      <c r="AI22" s="64"/>
      <c r="AJ22" s="64" t="s">
        <v>122</v>
      </c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 t="s">
        <v>123</v>
      </c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 t="s">
        <v>142</v>
      </c>
      <c r="BK22" s="64"/>
      <c r="BL22" s="64"/>
      <c r="BM22" s="64"/>
      <c r="BN22" s="64"/>
      <c r="BO22" s="64"/>
      <c r="BP22" s="64"/>
      <c r="BQ22" s="64"/>
      <c r="BR22" s="64"/>
      <c r="BS22" s="64"/>
      <c r="BT22" s="64" t="s">
        <v>124</v>
      </c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0" t="s">
        <v>21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</row>
    <row r="23" spans="1:99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 t="s">
        <v>22</v>
      </c>
      <c r="AE23" s="58"/>
      <c r="AF23" s="58"/>
      <c r="AG23" s="58"/>
      <c r="AH23" s="58"/>
      <c r="AI23" s="58"/>
      <c r="AJ23" s="58" t="s">
        <v>125</v>
      </c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 t="s">
        <v>68</v>
      </c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 t="s">
        <v>143</v>
      </c>
      <c r="BK23" s="58"/>
      <c r="BL23" s="58"/>
      <c r="BM23" s="58"/>
      <c r="BN23" s="58"/>
      <c r="BO23" s="58"/>
      <c r="BP23" s="58"/>
      <c r="BQ23" s="58"/>
      <c r="BR23" s="58"/>
      <c r="BS23" s="58"/>
      <c r="BT23" s="58" t="s">
        <v>127</v>
      </c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9" t="s">
        <v>144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8"/>
      <c r="AF24" s="58"/>
      <c r="AG24" s="58"/>
      <c r="AH24" s="58"/>
      <c r="AI24" s="58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 t="s">
        <v>70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</row>
    <row r="25" spans="1:99" x14ac:dyDescent="0.2">
      <c r="A25" s="54">
        <v>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v>2</v>
      </c>
      <c r="AE25" s="55"/>
      <c r="AF25" s="55"/>
      <c r="AG25" s="55"/>
      <c r="AH25" s="55"/>
      <c r="AI25" s="55"/>
      <c r="AJ25" s="55">
        <v>3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>
        <v>4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>
        <v>5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>
        <v>6</v>
      </c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6">
        <v>7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</row>
    <row r="26" spans="1:99" x14ac:dyDescent="0.2">
      <c r="A26" s="44" t="s">
        <v>145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51" t="s">
        <v>30</v>
      </c>
      <c r="AE26" s="51"/>
      <c r="AF26" s="51"/>
      <c r="AG26" s="51"/>
      <c r="AH26" s="51"/>
      <c r="AI26" s="51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</row>
    <row r="27" spans="1:99" x14ac:dyDescent="0.2">
      <c r="A27" s="48" t="s">
        <v>146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51"/>
      <c r="AE27" s="51"/>
      <c r="AF27" s="51"/>
      <c r="AG27" s="51"/>
      <c r="AH27" s="51"/>
      <c r="AI27" s="51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x14ac:dyDescent="0.2">
      <c r="A28" s="49" t="s">
        <v>42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1"/>
      <c r="AE28" s="51"/>
      <c r="AF28" s="51"/>
      <c r="AG28" s="51"/>
      <c r="AH28" s="51"/>
      <c r="AI28" s="51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</row>
    <row r="29" spans="1:99" x14ac:dyDescent="0.2">
      <c r="A29" s="105" t="s">
        <v>131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 t="s">
        <v>132</v>
      </c>
      <c r="AE29" s="106"/>
      <c r="AF29" s="106"/>
      <c r="AG29" s="106"/>
      <c r="AH29" s="106"/>
      <c r="AI29" s="106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</row>
    <row r="30" spans="1:99" x14ac:dyDescent="0.2">
      <c r="A30" s="109" t="s">
        <v>133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6"/>
      <c r="AE30" s="106"/>
      <c r="AF30" s="106"/>
      <c r="AG30" s="106"/>
      <c r="AH30" s="106"/>
      <c r="AI30" s="106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</row>
    <row r="31" spans="1:99" x14ac:dyDescent="0.2">
      <c r="A31" s="112" t="s">
        <v>131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41" t="s">
        <v>134</v>
      </c>
      <c r="AE31" s="41"/>
      <c r="AF31" s="41"/>
      <c r="AG31" s="41"/>
      <c r="AH31" s="41"/>
      <c r="AI31" s="41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</row>
    <row r="32" spans="1:99" x14ac:dyDescent="0.2">
      <c r="A32" s="113" t="s">
        <v>135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41"/>
      <c r="AE32" s="41"/>
      <c r="AF32" s="41"/>
      <c r="AG32" s="41"/>
      <c r="AH32" s="41"/>
      <c r="AI32" s="41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</row>
    <row r="33" spans="1:99" ht="15" customHeight="1" x14ac:dyDescent="0.2">
      <c r="A33" s="111" t="s">
        <v>136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84" t="s">
        <v>137</v>
      </c>
      <c r="AE33" s="84"/>
      <c r="AF33" s="84"/>
      <c r="AG33" s="84"/>
      <c r="AH33" s="84"/>
      <c r="AI33" s="84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</row>
  </sheetData>
  <sheetProtection selectLockedCells="1" selectUnlockedCells="1"/>
  <mergeCells count="120">
    <mergeCell ref="BT6:CE6"/>
    <mergeCell ref="CF6:CU6"/>
    <mergeCell ref="A5:AC5"/>
    <mergeCell ref="AD5:AI5"/>
    <mergeCell ref="AJ5:AX5"/>
    <mergeCell ref="AY5:BI5"/>
    <mergeCell ref="BJ5:BS5"/>
    <mergeCell ref="BT5:CE5"/>
    <mergeCell ref="AJ7:AX7"/>
    <mergeCell ref="AY7:BI7"/>
    <mergeCell ref="BJ7:BS7"/>
    <mergeCell ref="BT7:CE7"/>
    <mergeCell ref="CF5:CU5"/>
    <mergeCell ref="A6:AC6"/>
    <mergeCell ref="AD6:AI6"/>
    <mergeCell ref="AJ6:AX6"/>
    <mergeCell ref="AY6:BI6"/>
    <mergeCell ref="BJ6:BS6"/>
    <mergeCell ref="CF7:CU7"/>
    <mergeCell ref="A8:AC8"/>
    <mergeCell ref="AD8:AI8"/>
    <mergeCell ref="AJ8:AX8"/>
    <mergeCell ref="AY8:BI8"/>
    <mergeCell ref="BJ8:BS8"/>
    <mergeCell ref="BT8:CE8"/>
    <mergeCell ref="CF8:CU8"/>
    <mergeCell ref="A7:AC7"/>
    <mergeCell ref="AD7:AI7"/>
    <mergeCell ref="A9:AC9"/>
    <mergeCell ref="AD9:AI11"/>
    <mergeCell ref="AJ9:AX11"/>
    <mergeCell ref="AY9:BI11"/>
    <mergeCell ref="BJ9:BS11"/>
    <mergeCell ref="BT9:CE11"/>
    <mergeCell ref="CF9:CU11"/>
    <mergeCell ref="A10:AC10"/>
    <mergeCell ref="A11:AC11"/>
    <mergeCell ref="A12:AC12"/>
    <mergeCell ref="AD12:AI13"/>
    <mergeCell ref="AJ12:AX13"/>
    <mergeCell ref="AY12:BI13"/>
    <mergeCell ref="BJ12:BS13"/>
    <mergeCell ref="BT12:CE13"/>
    <mergeCell ref="CF12:CU13"/>
    <mergeCell ref="A13:AC13"/>
    <mergeCell ref="A14:AC14"/>
    <mergeCell ref="AD14:AI15"/>
    <mergeCell ref="AJ14:AX15"/>
    <mergeCell ref="AY14:BI15"/>
    <mergeCell ref="BJ14:BS15"/>
    <mergeCell ref="BT14:CE15"/>
    <mergeCell ref="CF14:CU15"/>
    <mergeCell ref="A15:AC15"/>
    <mergeCell ref="CF22:CU22"/>
    <mergeCell ref="A23:AC23"/>
    <mergeCell ref="AD23:AI23"/>
    <mergeCell ref="AJ23:AX23"/>
    <mergeCell ref="AY23:BI23"/>
    <mergeCell ref="BJ23:BS23"/>
    <mergeCell ref="CF24:CU24"/>
    <mergeCell ref="A16:AC16"/>
    <mergeCell ref="AD16:AI16"/>
    <mergeCell ref="AJ16:AX16"/>
    <mergeCell ref="AY16:BI16"/>
    <mergeCell ref="BJ16:BS16"/>
    <mergeCell ref="BT16:CE16"/>
    <mergeCell ref="CF16:CU16"/>
    <mergeCell ref="BT23:CE23"/>
    <mergeCell ref="CF23:CU23"/>
    <mergeCell ref="A22:AC22"/>
    <mergeCell ref="AD22:AI22"/>
    <mergeCell ref="AJ22:AX22"/>
    <mergeCell ref="AY22:BI22"/>
    <mergeCell ref="BJ22:BS22"/>
    <mergeCell ref="BT22:CE22"/>
    <mergeCell ref="A25:AC25"/>
    <mergeCell ref="AD25:AI25"/>
    <mergeCell ref="AJ25:AX25"/>
    <mergeCell ref="AY25:BI25"/>
    <mergeCell ref="BJ25:BS25"/>
    <mergeCell ref="BT25:CE25"/>
    <mergeCell ref="CF25:CU25"/>
    <mergeCell ref="A24:AC24"/>
    <mergeCell ref="AD24:AI24"/>
    <mergeCell ref="AJ24:AX24"/>
    <mergeCell ref="AY24:BI24"/>
    <mergeCell ref="BJ24:BS24"/>
    <mergeCell ref="BT24:CE24"/>
    <mergeCell ref="A26:AC26"/>
    <mergeCell ref="AD26:AI28"/>
    <mergeCell ref="AJ26:AX28"/>
    <mergeCell ref="AY26:BI28"/>
    <mergeCell ref="BJ26:BS28"/>
    <mergeCell ref="BT26:CE28"/>
    <mergeCell ref="CF26:CU28"/>
    <mergeCell ref="A27:AC27"/>
    <mergeCell ref="A28:AC28"/>
    <mergeCell ref="A33:AC33"/>
    <mergeCell ref="AD33:AI33"/>
    <mergeCell ref="AJ33:AX33"/>
    <mergeCell ref="AY33:BI33"/>
    <mergeCell ref="BJ33:BS33"/>
    <mergeCell ref="BT33:CE33"/>
    <mergeCell ref="CF33:CU33"/>
    <mergeCell ref="A29:AC29"/>
    <mergeCell ref="AD29:AI30"/>
    <mergeCell ref="AJ29:AX30"/>
    <mergeCell ref="AY29:BI30"/>
    <mergeCell ref="BJ29:BS30"/>
    <mergeCell ref="BT29:CE30"/>
    <mergeCell ref="CF29:CU30"/>
    <mergeCell ref="A30:AC30"/>
    <mergeCell ref="A31:AC31"/>
    <mergeCell ref="AD31:AI32"/>
    <mergeCell ref="AJ31:AX32"/>
    <mergeCell ref="AY31:BI32"/>
    <mergeCell ref="BJ31:BS32"/>
    <mergeCell ref="BT31:CE32"/>
    <mergeCell ref="CF31:CU32"/>
    <mergeCell ref="A32:AC32"/>
  </mergeCells>
  <pageMargins left="0.39370078740157483" right="0.39370078740157483" top="0.78740157480314965" bottom="0.39370078740157483" header="0.27559055118110237" footer="0.51181102362204722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65"/>
  <sheetViews>
    <sheetView zoomScale="120" zoomScaleNormal="120" workbookViewId="0">
      <selection activeCell="AZ29" sqref="AZ29:BO30"/>
    </sheetView>
  </sheetViews>
  <sheetFormatPr defaultColWidth="1.42578125" defaultRowHeight="12.75" x14ac:dyDescent="0.2"/>
  <cols>
    <col min="1" max="16384" width="1.42578125" style="1"/>
  </cols>
  <sheetData>
    <row r="1" spans="1:99" x14ac:dyDescent="0.2">
      <c r="A1" s="13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x14ac:dyDescent="0.2">
      <c r="A2" s="13" t="s">
        <v>48</v>
      </c>
    </row>
    <row r="4" spans="1:99" x14ac:dyDescent="0.2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 t="s">
        <v>20</v>
      </c>
      <c r="AE4" s="64"/>
      <c r="AF4" s="64"/>
      <c r="AG4" s="64"/>
      <c r="AH4" s="64"/>
      <c r="AI4" s="64"/>
      <c r="AJ4" s="64" t="s">
        <v>122</v>
      </c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 t="s">
        <v>123</v>
      </c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 t="s">
        <v>142</v>
      </c>
      <c r="BK4" s="64"/>
      <c r="BL4" s="64"/>
      <c r="BM4" s="64"/>
      <c r="BN4" s="64"/>
      <c r="BO4" s="64"/>
      <c r="BP4" s="64"/>
      <c r="BQ4" s="64"/>
      <c r="BR4" s="64"/>
      <c r="BS4" s="64"/>
      <c r="BT4" s="64" t="s">
        <v>124</v>
      </c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0" t="s">
        <v>21</v>
      </c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 t="s">
        <v>22</v>
      </c>
      <c r="AE5" s="58"/>
      <c r="AF5" s="58"/>
      <c r="AG5" s="58"/>
      <c r="AH5" s="58"/>
      <c r="AI5" s="58"/>
      <c r="AJ5" s="58" t="s">
        <v>125</v>
      </c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 t="s">
        <v>68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 t="s">
        <v>143</v>
      </c>
      <c r="BK5" s="58"/>
      <c r="BL5" s="58"/>
      <c r="BM5" s="58"/>
      <c r="BN5" s="58"/>
      <c r="BO5" s="58"/>
      <c r="BP5" s="58"/>
      <c r="BQ5" s="58"/>
      <c r="BR5" s="58"/>
      <c r="BS5" s="58"/>
      <c r="BT5" s="58" t="s">
        <v>127</v>
      </c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 t="s">
        <v>144</v>
      </c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58"/>
      <c r="AF6" s="58"/>
      <c r="AG6" s="58"/>
      <c r="AH6" s="58"/>
      <c r="AI6" s="58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 t="s">
        <v>70</v>
      </c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</row>
    <row r="7" spans="1:99" x14ac:dyDescent="0.2">
      <c r="A7" s="54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>
        <v>2</v>
      </c>
      <c r="AE7" s="55"/>
      <c r="AF7" s="55"/>
      <c r="AG7" s="55"/>
      <c r="AH7" s="55"/>
      <c r="AI7" s="55"/>
      <c r="AJ7" s="55">
        <v>3</v>
      </c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>
        <v>4</v>
      </c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>
        <v>5</v>
      </c>
      <c r="BK7" s="55"/>
      <c r="BL7" s="55"/>
      <c r="BM7" s="55"/>
      <c r="BN7" s="55"/>
      <c r="BO7" s="55"/>
      <c r="BP7" s="55"/>
      <c r="BQ7" s="55"/>
      <c r="BR7" s="55"/>
      <c r="BS7" s="55"/>
      <c r="BT7" s="55">
        <v>6</v>
      </c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>
        <v>7</v>
      </c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x14ac:dyDescent="0.2">
      <c r="A8" s="44" t="s">
        <v>145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51" t="s">
        <v>30</v>
      </c>
      <c r="AE8" s="51"/>
      <c r="AF8" s="51"/>
      <c r="AG8" s="51"/>
      <c r="AH8" s="51"/>
      <c r="AI8" s="51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x14ac:dyDescent="0.2">
      <c r="A9" s="48" t="s">
        <v>146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51"/>
      <c r="AE9" s="51"/>
      <c r="AF9" s="51"/>
      <c r="AG9" s="51"/>
      <c r="AH9" s="51"/>
      <c r="AI9" s="51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x14ac:dyDescent="0.2">
      <c r="A10" s="49" t="s">
        <v>42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1"/>
      <c r="AE10" s="51"/>
      <c r="AF10" s="51"/>
      <c r="AG10" s="51"/>
      <c r="AH10" s="51"/>
      <c r="AI10" s="51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</row>
    <row r="11" spans="1:99" x14ac:dyDescent="0.2">
      <c r="A11" s="105" t="s">
        <v>131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6" t="s">
        <v>132</v>
      </c>
      <c r="AE11" s="106"/>
      <c r="AF11" s="106"/>
      <c r="AG11" s="106"/>
      <c r="AH11" s="106"/>
      <c r="AI11" s="106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</row>
    <row r="12" spans="1:99" x14ac:dyDescent="0.2">
      <c r="A12" s="109" t="s">
        <v>133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6"/>
      <c r="AE12" s="106"/>
      <c r="AF12" s="106"/>
      <c r="AG12" s="106"/>
      <c r="AH12" s="106"/>
      <c r="AI12" s="106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</row>
    <row r="13" spans="1:99" x14ac:dyDescent="0.2">
      <c r="A13" s="112" t="s">
        <v>131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41" t="s">
        <v>134</v>
      </c>
      <c r="AE13" s="41"/>
      <c r="AF13" s="41"/>
      <c r="AG13" s="41"/>
      <c r="AH13" s="41"/>
      <c r="AI13" s="41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</row>
    <row r="14" spans="1:99" x14ac:dyDescent="0.2">
      <c r="A14" s="113" t="s">
        <v>135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41"/>
      <c r="AE14" s="41"/>
      <c r="AF14" s="41"/>
      <c r="AG14" s="41"/>
      <c r="AH14" s="41"/>
      <c r="AI14" s="41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</row>
    <row r="15" spans="1:99" ht="15" customHeight="1" x14ac:dyDescent="0.2">
      <c r="A15" s="111" t="s">
        <v>136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84" t="s">
        <v>137</v>
      </c>
      <c r="AE15" s="84"/>
      <c r="AF15" s="84"/>
      <c r="AG15" s="84"/>
      <c r="AH15" s="84"/>
      <c r="AI15" s="84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8" spans="1:99" x14ac:dyDescent="0.2">
      <c r="A18" s="13" t="s">
        <v>149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ht="8.1" customHeight="1" x14ac:dyDescent="0.2"/>
    <row r="20" spans="1:99" x14ac:dyDescent="0.2">
      <c r="A20" s="13" t="s">
        <v>150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2" spans="1:99" x14ac:dyDescent="0.2">
      <c r="A22" s="63" t="s">
        <v>19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 t="s">
        <v>20</v>
      </c>
      <c r="AE22" s="64"/>
      <c r="AF22" s="64"/>
      <c r="AG22" s="64"/>
      <c r="AH22" s="64"/>
      <c r="AI22" s="64"/>
      <c r="AJ22" s="64" t="s">
        <v>122</v>
      </c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 t="s">
        <v>123</v>
      </c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 t="s">
        <v>124</v>
      </c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0" t="s">
        <v>21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</row>
    <row r="23" spans="1:99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 t="s">
        <v>22</v>
      </c>
      <c r="AE23" s="58"/>
      <c r="AF23" s="58"/>
      <c r="AG23" s="58"/>
      <c r="AH23" s="58"/>
      <c r="AI23" s="58"/>
      <c r="AJ23" s="58" t="s">
        <v>125</v>
      </c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 t="s">
        <v>126</v>
      </c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 t="s">
        <v>127</v>
      </c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9" t="s">
        <v>138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8"/>
      <c r="AF24" s="58"/>
      <c r="AG24" s="58"/>
      <c r="AH24" s="58"/>
      <c r="AI24" s="58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 t="s">
        <v>60</v>
      </c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</row>
    <row r="25" spans="1:99" x14ac:dyDescent="0.2">
      <c r="A25" s="54">
        <v>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v>2</v>
      </c>
      <c r="AE25" s="55"/>
      <c r="AF25" s="55"/>
      <c r="AG25" s="55"/>
      <c r="AH25" s="55"/>
      <c r="AI25" s="55"/>
      <c r="AJ25" s="55">
        <v>3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>
        <v>4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>
        <v>5</v>
      </c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6">
        <v>6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</row>
    <row r="26" spans="1:99" x14ac:dyDescent="0.2">
      <c r="A26" s="44" t="s">
        <v>151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51" t="s">
        <v>30</v>
      </c>
      <c r="AE26" s="51"/>
      <c r="AF26" s="51"/>
      <c r="AG26" s="51"/>
      <c r="AH26" s="51"/>
      <c r="AI26" s="51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</row>
    <row r="27" spans="1:99" x14ac:dyDescent="0.2">
      <c r="A27" s="48" t="s">
        <v>152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51"/>
      <c r="AE27" s="51"/>
      <c r="AF27" s="51"/>
      <c r="AG27" s="51"/>
      <c r="AH27" s="51"/>
      <c r="AI27" s="51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x14ac:dyDescent="0.2">
      <c r="A28" s="49" t="s">
        <v>153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1"/>
      <c r="AE28" s="51"/>
      <c r="AF28" s="51"/>
      <c r="AG28" s="51"/>
      <c r="AH28" s="51"/>
      <c r="AI28" s="51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</row>
    <row r="29" spans="1:99" x14ac:dyDescent="0.2">
      <c r="A29" s="105" t="s">
        <v>131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 t="s">
        <v>132</v>
      </c>
      <c r="AE29" s="106"/>
      <c r="AF29" s="106"/>
      <c r="AG29" s="106"/>
      <c r="AH29" s="106"/>
      <c r="AI29" s="106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</row>
    <row r="30" spans="1:99" x14ac:dyDescent="0.2">
      <c r="A30" s="109" t="s">
        <v>133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6"/>
      <c r="AE30" s="106"/>
      <c r="AF30" s="106"/>
      <c r="AG30" s="106"/>
      <c r="AH30" s="106"/>
      <c r="AI30" s="106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</row>
    <row r="31" spans="1:99" x14ac:dyDescent="0.2">
      <c r="A31" s="112" t="s">
        <v>131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41" t="s">
        <v>134</v>
      </c>
      <c r="AE31" s="41"/>
      <c r="AF31" s="41"/>
      <c r="AG31" s="41"/>
      <c r="AH31" s="41"/>
      <c r="AI31" s="41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</row>
    <row r="32" spans="1:99" x14ac:dyDescent="0.2">
      <c r="A32" s="113" t="s">
        <v>135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41"/>
      <c r="AE32" s="41"/>
      <c r="AF32" s="41"/>
      <c r="AG32" s="41"/>
      <c r="AH32" s="41"/>
      <c r="AI32" s="41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</row>
    <row r="33" spans="1:99" ht="15" customHeight="1" x14ac:dyDescent="0.2">
      <c r="A33" s="111" t="s">
        <v>136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84" t="s">
        <v>137</v>
      </c>
      <c r="AE33" s="84"/>
      <c r="AF33" s="84"/>
      <c r="AG33" s="84"/>
      <c r="AH33" s="84"/>
      <c r="AI33" s="84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</row>
    <row r="36" spans="1:99" x14ac:dyDescent="0.2">
      <c r="A36" s="13" t="s">
        <v>154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8" spans="1:99" x14ac:dyDescent="0.2">
      <c r="A38" s="63" t="s">
        <v>19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4" t="s">
        <v>20</v>
      </c>
      <c r="AE38" s="64"/>
      <c r="AF38" s="64"/>
      <c r="AG38" s="64"/>
      <c r="AH38" s="64"/>
      <c r="AI38" s="64"/>
      <c r="AJ38" s="64" t="s">
        <v>122</v>
      </c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 t="s">
        <v>123</v>
      </c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 t="s">
        <v>124</v>
      </c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0" t="s">
        <v>21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</row>
    <row r="39" spans="1:99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8" t="s">
        <v>22</v>
      </c>
      <c r="AE39" s="58"/>
      <c r="AF39" s="58"/>
      <c r="AG39" s="58"/>
      <c r="AH39" s="58"/>
      <c r="AI39" s="58"/>
      <c r="AJ39" s="58" t="s">
        <v>125</v>
      </c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 t="s">
        <v>126</v>
      </c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 t="s">
        <v>127</v>
      </c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9" t="s">
        <v>138</v>
      </c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1:99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8"/>
      <c r="AE40" s="58"/>
      <c r="AF40" s="58"/>
      <c r="AG40" s="58"/>
      <c r="AH40" s="58"/>
      <c r="AI40" s="58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 t="s">
        <v>60</v>
      </c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</row>
    <row r="41" spans="1:99" ht="13.5" thickBot="1" x14ac:dyDescent="0.25">
      <c r="A41" s="54">
        <v>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v>2</v>
      </c>
      <c r="AE41" s="55"/>
      <c r="AF41" s="55"/>
      <c r="AG41" s="55"/>
      <c r="AH41" s="55"/>
      <c r="AI41" s="55"/>
      <c r="AJ41" s="55">
        <v>3</v>
      </c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>
        <v>4</v>
      </c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>
        <v>5</v>
      </c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6">
        <v>6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</row>
    <row r="42" spans="1:99" ht="13.5" thickBot="1" x14ac:dyDescent="0.25">
      <c r="A42" s="44" t="s">
        <v>151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1" t="s">
        <v>30</v>
      </c>
      <c r="AE42" s="51"/>
      <c r="AF42" s="51"/>
      <c r="AG42" s="51"/>
      <c r="AH42" s="51"/>
      <c r="AI42" s="51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</row>
    <row r="43" spans="1:99" ht="13.5" thickBot="1" x14ac:dyDescent="0.25">
      <c r="A43" s="48" t="s">
        <v>152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51"/>
      <c r="AE43" s="51"/>
      <c r="AF43" s="51"/>
      <c r="AG43" s="51"/>
      <c r="AH43" s="51"/>
      <c r="AI43" s="51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</row>
    <row r="44" spans="1:99" x14ac:dyDescent="0.2">
      <c r="A44" s="49" t="s">
        <v>153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1"/>
      <c r="AE44" s="51"/>
      <c r="AF44" s="51"/>
      <c r="AG44" s="51"/>
      <c r="AH44" s="51"/>
      <c r="AI44" s="51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</row>
    <row r="45" spans="1:99" x14ac:dyDescent="0.2">
      <c r="A45" s="105" t="s">
        <v>131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 t="s">
        <v>132</v>
      </c>
      <c r="AE45" s="106"/>
      <c r="AF45" s="106"/>
      <c r="AG45" s="106"/>
      <c r="AH45" s="106"/>
      <c r="AI45" s="106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</row>
    <row r="46" spans="1:99" x14ac:dyDescent="0.2">
      <c r="A46" s="109" t="s">
        <v>133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6"/>
      <c r="AE46" s="106"/>
      <c r="AF46" s="106"/>
      <c r="AG46" s="106"/>
      <c r="AH46" s="106"/>
      <c r="AI46" s="106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</row>
    <row r="47" spans="1:99" x14ac:dyDescent="0.2">
      <c r="A47" s="112" t="s">
        <v>131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41" t="s">
        <v>134</v>
      </c>
      <c r="AE47" s="41"/>
      <c r="AF47" s="41"/>
      <c r="AG47" s="41"/>
      <c r="AH47" s="41"/>
      <c r="AI47" s="41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</row>
    <row r="48" spans="1:99" x14ac:dyDescent="0.2">
      <c r="A48" s="113" t="s">
        <v>135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41"/>
      <c r="AE48" s="41"/>
      <c r="AF48" s="41"/>
      <c r="AG48" s="41"/>
      <c r="AH48" s="41"/>
      <c r="AI48" s="41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</row>
    <row r="49" spans="1:99" ht="15" customHeight="1" thickBot="1" x14ac:dyDescent="0.25">
      <c r="A49" s="111" t="s">
        <v>136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84" t="s">
        <v>137</v>
      </c>
      <c r="AE49" s="84"/>
      <c r="AF49" s="84"/>
      <c r="AG49" s="84"/>
      <c r="AH49" s="84"/>
      <c r="AI49" s="84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</row>
    <row r="52" spans="1:99" x14ac:dyDescent="0.2">
      <c r="A52" s="13" t="s">
        <v>155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4" spans="1:99" x14ac:dyDescent="0.2">
      <c r="A54" s="63" t="s">
        <v>19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4" t="s">
        <v>20</v>
      </c>
      <c r="AE54" s="64"/>
      <c r="AF54" s="64"/>
      <c r="AG54" s="64"/>
      <c r="AH54" s="64"/>
      <c r="AI54" s="64"/>
      <c r="AJ54" s="64" t="s">
        <v>122</v>
      </c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 t="s">
        <v>123</v>
      </c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 t="s">
        <v>124</v>
      </c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0" t="s">
        <v>21</v>
      </c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</row>
    <row r="55" spans="1:99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8" t="s">
        <v>22</v>
      </c>
      <c r="AE55" s="58"/>
      <c r="AF55" s="58"/>
      <c r="AG55" s="58"/>
      <c r="AH55" s="58"/>
      <c r="AI55" s="58"/>
      <c r="AJ55" s="58" t="s">
        <v>125</v>
      </c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 t="s">
        <v>126</v>
      </c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 t="s">
        <v>127</v>
      </c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9" t="s">
        <v>138</v>
      </c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</row>
    <row r="56" spans="1:99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8"/>
      <c r="AE56" s="58"/>
      <c r="AF56" s="58"/>
      <c r="AG56" s="58"/>
      <c r="AH56" s="58"/>
      <c r="AI56" s="58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 t="s">
        <v>60</v>
      </c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</row>
    <row r="57" spans="1:99" ht="13.5" thickBot="1" x14ac:dyDescent="0.25">
      <c r="A57" s="54">
        <v>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>
        <v>2</v>
      </c>
      <c r="AE57" s="55"/>
      <c r="AF57" s="55"/>
      <c r="AG57" s="55"/>
      <c r="AH57" s="55"/>
      <c r="AI57" s="55"/>
      <c r="AJ57" s="55">
        <v>3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>
        <v>4</v>
      </c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>
        <v>5</v>
      </c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6">
        <v>6</v>
      </c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</row>
    <row r="58" spans="1:99" ht="13.5" thickBot="1" x14ac:dyDescent="0.25">
      <c r="A58" s="44" t="s">
        <v>151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51" t="s">
        <v>30</v>
      </c>
      <c r="AE58" s="51"/>
      <c r="AF58" s="51"/>
      <c r="AG58" s="51"/>
      <c r="AH58" s="51"/>
      <c r="AI58" s="51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</row>
    <row r="59" spans="1:99" ht="13.5" thickBot="1" x14ac:dyDescent="0.25">
      <c r="A59" s="48" t="s">
        <v>152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51"/>
      <c r="AE59" s="51"/>
      <c r="AF59" s="51"/>
      <c r="AG59" s="51"/>
      <c r="AH59" s="51"/>
      <c r="AI59" s="51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</row>
    <row r="60" spans="1:99" x14ac:dyDescent="0.2">
      <c r="A60" s="49" t="s">
        <v>153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51"/>
      <c r="AE60" s="51"/>
      <c r="AF60" s="51"/>
      <c r="AG60" s="51"/>
      <c r="AH60" s="51"/>
      <c r="AI60" s="51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</row>
    <row r="61" spans="1:99" x14ac:dyDescent="0.2">
      <c r="A61" s="105" t="s">
        <v>131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6" t="s">
        <v>132</v>
      </c>
      <c r="AE61" s="106"/>
      <c r="AF61" s="106"/>
      <c r="AG61" s="106"/>
      <c r="AH61" s="106"/>
      <c r="AI61" s="106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</row>
    <row r="62" spans="1:99" x14ac:dyDescent="0.2">
      <c r="A62" s="109" t="s">
        <v>133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6"/>
      <c r="AE62" s="106"/>
      <c r="AF62" s="106"/>
      <c r="AG62" s="106"/>
      <c r="AH62" s="106"/>
      <c r="AI62" s="106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</row>
    <row r="63" spans="1:99" x14ac:dyDescent="0.2">
      <c r="A63" s="112" t="s">
        <v>131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41" t="s">
        <v>134</v>
      </c>
      <c r="AE63" s="41"/>
      <c r="AF63" s="41"/>
      <c r="AG63" s="41"/>
      <c r="AH63" s="41"/>
      <c r="AI63" s="41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</row>
    <row r="64" spans="1:99" x14ac:dyDescent="0.2">
      <c r="A64" s="113" t="s">
        <v>135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41"/>
      <c r="AE64" s="41"/>
      <c r="AF64" s="41"/>
      <c r="AG64" s="41"/>
      <c r="AH64" s="41"/>
      <c r="AI64" s="41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</row>
    <row r="65" spans="1:99" ht="15" customHeight="1" thickBot="1" x14ac:dyDescent="0.25">
      <c r="A65" s="111" t="s">
        <v>136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84" t="s">
        <v>137</v>
      </c>
      <c r="AE65" s="84"/>
      <c r="AF65" s="84"/>
      <c r="AG65" s="84"/>
      <c r="AH65" s="84"/>
      <c r="AI65" s="84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</row>
  </sheetData>
  <sheetProtection selectLockedCells="1" selectUnlockedCells="1"/>
  <mergeCells count="216">
    <mergeCell ref="BT5:CE5"/>
    <mergeCell ref="CF5:CU5"/>
    <mergeCell ref="A4:AC4"/>
    <mergeCell ref="AD4:AI4"/>
    <mergeCell ref="AJ4:AX4"/>
    <mergeCell ref="AY4:BI4"/>
    <mergeCell ref="BJ4:BS4"/>
    <mergeCell ref="BT4:CE4"/>
    <mergeCell ref="AJ6:AX6"/>
    <mergeCell ref="AY6:BI6"/>
    <mergeCell ref="BJ6:BS6"/>
    <mergeCell ref="BT6:CE6"/>
    <mergeCell ref="CF4:CU4"/>
    <mergeCell ref="A5:AC5"/>
    <mergeCell ref="AD5:AI5"/>
    <mergeCell ref="AJ5:AX5"/>
    <mergeCell ref="AY5:BI5"/>
    <mergeCell ref="BJ5:BS5"/>
    <mergeCell ref="CF6:CU6"/>
    <mergeCell ref="A7:AC7"/>
    <mergeCell ref="AD7:AI7"/>
    <mergeCell ref="AJ7:AX7"/>
    <mergeCell ref="AY7:BI7"/>
    <mergeCell ref="BJ7:BS7"/>
    <mergeCell ref="BT7:CE7"/>
    <mergeCell ref="CF7:CU7"/>
    <mergeCell ref="A6:AC6"/>
    <mergeCell ref="AD6:AI6"/>
    <mergeCell ref="A8:AC8"/>
    <mergeCell ref="AD8:AI10"/>
    <mergeCell ref="AJ8:AX10"/>
    <mergeCell ref="AY8:BI10"/>
    <mergeCell ref="BJ8:BS10"/>
    <mergeCell ref="BT8:CE10"/>
    <mergeCell ref="CF8:CU10"/>
    <mergeCell ref="A9:AC9"/>
    <mergeCell ref="A10:AC10"/>
    <mergeCell ref="A11:AC11"/>
    <mergeCell ref="AD11:AI12"/>
    <mergeCell ref="AJ11:AX12"/>
    <mergeCell ref="AY11:BI12"/>
    <mergeCell ref="BJ11:BS12"/>
    <mergeCell ref="BT11:CE12"/>
    <mergeCell ref="CF11:CU12"/>
    <mergeCell ref="A12:AC12"/>
    <mergeCell ref="A13:AC13"/>
    <mergeCell ref="AD13:AI14"/>
    <mergeCell ref="AJ13:AX14"/>
    <mergeCell ref="AY13:BI14"/>
    <mergeCell ref="BJ13:BS14"/>
    <mergeCell ref="BT13:CE14"/>
    <mergeCell ref="CF13:CU14"/>
    <mergeCell ref="A14:AC14"/>
    <mergeCell ref="A15:AC15"/>
    <mergeCell ref="AD15:AI15"/>
    <mergeCell ref="AJ15:AX15"/>
    <mergeCell ref="AY15:BI15"/>
    <mergeCell ref="BJ15:BS15"/>
    <mergeCell ref="BT15:CE15"/>
    <mergeCell ref="CF15:CU15"/>
    <mergeCell ref="A22:AC22"/>
    <mergeCell ref="AD22:AI22"/>
    <mergeCell ref="AJ22:AY22"/>
    <mergeCell ref="AZ22:BO22"/>
    <mergeCell ref="BP22:CE22"/>
    <mergeCell ref="CF22:CU22"/>
    <mergeCell ref="A23:AC23"/>
    <mergeCell ref="AD23:AI23"/>
    <mergeCell ref="AJ23:AY23"/>
    <mergeCell ref="AZ23:BO23"/>
    <mergeCell ref="BP23:CE23"/>
    <mergeCell ref="CF23:CU23"/>
    <mergeCell ref="A24:AC24"/>
    <mergeCell ref="AD24:AI24"/>
    <mergeCell ref="AJ24:AY24"/>
    <mergeCell ref="AZ24:BO24"/>
    <mergeCell ref="BP24:CE24"/>
    <mergeCell ref="CF24:CU24"/>
    <mergeCell ref="A25:AC25"/>
    <mergeCell ref="AD25:AI25"/>
    <mergeCell ref="AJ25:AY25"/>
    <mergeCell ref="AZ25:BO25"/>
    <mergeCell ref="BP25:CE25"/>
    <mergeCell ref="CF25:CU25"/>
    <mergeCell ref="A26:AC26"/>
    <mergeCell ref="AD26:AI28"/>
    <mergeCell ref="AJ26:AY28"/>
    <mergeCell ref="AZ26:BO28"/>
    <mergeCell ref="BP26:CE28"/>
    <mergeCell ref="CF26:CU28"/>
    <mergeCell ref="A27:AC27"/>
    <mergeCell ref="A28:AC28"/>
    <mergeCell ref="A29:AC29"/>
    <mergeCell ref="AD29:AI30"/>
    <mergeCell ref="AJ29:AY30"/>
    <mergeCell ref="AZ29:BO30"/>
    <mergeCell ref="BP29:CE30"/>
    <mergeCell ref="CF29:CU30"/>
    <mergeCell ref="A30:AC30"/>
    <mergeCell ref="A31:AC31"/>
    <mergeCell ref="AD31:AI32"/>
    <mergeCell ref="AJ31:AY32"/>
    <mergeCell ref="AZ31:BO32"/>
    <mergeCell ref="BP31:CE32"/>
    <mergeCell ref="CF31:CU32"/>
    <mergeCell ref="A32:AC32"/>
    <mergeCell ref="A33:AC33"/>
    <mergeCell ref="AD33:AI33"/>
    <mergeCell ref="AJ33:AY33"/>
    <mergeCell ref="AZ33:BO33"/>
    <mergeCell ref="BP33:CE33"/>
    <mergeCell ref="CF33:CU33"/>
    <mergeCell ref="A38:AC38"/>
    <mergeCell ref="AD38:AI38"/>
    <mergeCell ref="AJ38:AY38"/>
    <mergeCell ref="AZ38:BO38"/>
    <mergeCell ref="BP38:CE38"/>
    <mergeCell ref="CF38:CU38"/>
    <mergeCell ref="A39:AC39"/>
    <mergeCell ref="AD39:AI39"/>
    <mergeCell ref="AJ39:AY39"/>
    <mergeCell ref="AZ39:BO39"/>
    <mergeCell ref="BP39:CE39"/>
    <mergeCell ref="CF39:CU39"/>
    <mergeCell ref="A40:AC40"/>
    <mergeCell ref="AD40:AI40"/>
    <mergeCell ref="AJ40:AY40"/>
    <mergeCell ref="AZ40:BO40"/>
    <mergeCell ref="BP40:CE40"/>
    <mergeCell ref="CF40:CU40"/>
    <mergeCell ref="A41:AC41"/>
    <mergeCell ref="AD41:AI41"/>
    <mergeCell ref="AJ41:AY41"/>
    <mergeCell ref="AZ41:BO41"/>
    <mergeCell ref="BP41:CE41"/>
    <mergeCell ref="CF41:CU41"/>
    <mergeCell ref="A42:AC42"/>
    <mergeCell ref="AD42:AI44"/>
    <mergeCell ref="AJ42:AY44"/>
    <mergeCell ref="AZ42:BO44"/>
    <mergeCell ref="BP42:CE44"/>
    <mergeCell ref="CF42:CU44"/>
    <mergeCell ref="A43:AC43"/>
    <mergeCell ref="A44:AC44"/>
    <mergeCell ref="A45:AC45"/>
    <mergeCell ref="AD45:AI46"/>
    <mergeCell ref="AJ45:AY46"/>
    <mergeCell ref="AZ45:BO46"/>
    <mergeCell ref="BP45:CE46"/>
    <mergeCell ref="CF45:CU46"/>
    <mergeCell ref="A46:AC46"/>
    <mergeCell ref="A47:AC47"/>
    <mergeCell ref="AD47:AI48"/>
    <mergeCell ref="AJ47:AY48"/>
    <mergeCell ref="AZ47:BO48"/>
    <mergeCell ref="BP47:CE48"/>
    <mergeCell ref="CF47:CU48"/>
    <mergeCell ref="A48:AC48"/>
    <mergeCell ref="A49:AC49"/>
    <mergeCell ref="AD49:AI49"/>
    <mergeCell ref="AJ49:AY49"/>
    <mergeCell ref="AZ49:BO49"/>
    <mergeCell ref="BP49:CE49"/>
    <mergeCell ref="CF49:CU49"/>
    <mergeCell ref="A54:AC54"/>
    <mergeCell ref="AD54:AI54"/>
    <mergeCell ref="AJ54:AY54"/>
    <mergeCell ref="AZ54:BO54"/>
    <mergeCell ref="BP54:CE54"/>
    <mergeCell ref="CF54:CU54"/>
    <mergeCell ref="A55:AC55"/>
    <mergeCell ref="AD55:AI55"/>
    <mergeCell ref="AJ55:AY55"/>
    <mergeCell ref="AZ55:BO55"/>
    <mergeCell ref="BP55:CE55"/>
    <mergeCell ref="CF55:CU55"/>
    <mergeCell ref="A56:AC56"/>
    <mergeCell ref="AD56:AI56"/>
    <mergeCell ref="AJ56:AY56"/>
    <mergeCell ref="AZ56:BO56"/>
    <mergeCell ref="BP56:CE56"/>
    <mergeCell ref="CF56:CU56"/>
    <mergeCell ref="A57:AC57"/>
    <mergeCell ref="AD57:AI57"/>
    <mergeCell ref="AJ57:AY57"/>
    <mergeCell ref="AZ57:BO57"/>
    <mergeCell ref="BP57:CE57"/>
    <mergeCell ref="CF57:CU57"/>
    <mergeCell ref="A58:AC58"/>
    <mergeCell ref="AD58:AI60"/>
    <mergeCell ref="AJ58:AY60"/>
    <mergeCell ref="AZ58:BO60"/>
    <mergeCell ref="BP58:CE60"/>
    <mergeCell ref="CF58:CU60"/>
    <mergeCell ref="A59:AC59"/>
    <mergeCell ref="A60:AC60"/>
    <mergeCell ref="A65:AC65"/>
    <mergeCell ref="AD65:AI65"/>
    <mergeCell ref="AJ65:AY65"/>
    <mergeCell ref="AZ65:BO65"/>
    <mergeCell ref="BP65:CE65"/>
    <mergeCell ref="CF65:CU65"/>
    <mergeCell ref="A61:AC61"/>
    <mergeCell ref="AD61:AI62"/>
    <mergeCell ref="AJ61:AY62"/>
    <mergeCell ref="AZ61:BO62"/>
    <mergeCell ref="BP61:CE62"/>
    <mergeCell ref="CF61:CU62"/>
    <mergeCell ref="A62:AC62"/>
    <mergeCell ref="A63:AC63"/>
    <mergeCell ref="AD63:AI64"/>
    <mergeCell ref="AJ63:AY64"/>
    <mergeCell ref="AZ63:BO64"/>
    <mergeCell ref="BP63:CE64"/>
    <mergeCell ref="CF63:CU64"/>
    <mergeCell ref="A64:AC64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CU34"/>
  <sheetViews>
    <sheetView zoomScale="120" zoomScaleNormal="120" workbookViewId="0">
      <selection activeCell="DM31" sqref="DM31"/>
    </sheetView>
  </sheetViews>
  <sheetFormatPr defaultColWidth="1.42578125" defaultRowHeight="12.75" x14ac:dyDescent="0.2"/>
  <cols>
    <col min="1" max="16384" width="1.42578125" style="1"/>
  </cols>
  <sheetData>
    <row r="3" spans="1:99" x14ac:dyDescent="0.2">
      <c r="A3" s="13" t="s">
        <v>488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5" spans="1:99" x14ac:dyDescent="0.2">
      <c r="A5" s="156" t="s">
        <v>64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U5" s="155" t="s">
        <v>20</v>
      </c>
      <c r="V5" s="156"/>
      <c r="W5" s="156"/>
      <c r="X5" s="157"/>
      <c r="Y5" s="155" t="s">
        <v>23</v>
      </c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7"/>
      <c r="AX5" s="155" t="s">
        <v>23</v>
      </c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7"/>
      <c r="BW5" s="155" t="s">
        <v>23</v>
      </c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</row>
    <row r="6" spans="1:99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9" t="s">
        <v>22</v>
      </c>
      <c r="V6" s="147"/>
      <c r="W6" s="147"/>
      <c r="X6" s="148"/>
      <c r="Y6" s="152" t="s">
        <v>46</v>
      </c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4"/>
      <c r="AX6" s="152" t="s">
        <v>47</v>
      </c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4"/>
      <c r="BW6" s="152" t="s">
        <v>48</v>
      </c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9"/>
      <c r="V7" s="147"/>
      <c r="W7" s="147"/>
      <c r="X7" s="148"/>
      <c r="Y7" s="149" t="s">
        <v>158</v>
      </c>
      <c r="Z7" s="147"/>
      <c r="AA7" s="147"/>
      <c r="AB7" s="147"/>
      <c r="AC7" s="147"/>
      <c r="AD7" s="147"/>
      <c r="AE7" s="148"/>
      <c r="AF7" s="149" t="s">
        <v>159</v>
      </c>
      <c r="AG7" s="147"/>
      <c r="AH7" s="147"/>
      <c r="AI7" s="147"/>
      <c r="AJ7" s="147"/>
      <c r="AK7" s="148"/>
      <c r="AL7" s="149" t="s">
        <v>160</v>
      </c>
      <c r="AM7" s="147"/>
      <c r="AN7" s="147"/>
      <c r="AO7" s="147"/>
      <c r="AP7" s="148"/>
      <c r="AQ7" s="155" t="s">
        <v>49</v>
      </c>
      <c r="AR7" s="156"/>
      <c r="AS7" s="156"/>
      <c r="AT7" s="156"/>
      <c r="AU7" s="156"/>
      <c r="AV7" s="156"/>
      <c r="AW7" s="157"/>
      <c r="AX7" s="149" t="s">
        <v>158</v>
      </c>
      <c r="AY7" s="147"/>
      <c r="AZ7" s="147"/>
      <c r="BA7" s="147"/>
      <c r="BB7" s="147"/>
      <c r="BC7" s="147"/>
      <c r="BD7" s="148"/>
      <c r="BE7" s="149" t="s">
        <v>159</v>
      </c>
      <c r="BF7" s="147"/>
      <c r="BG7" s="147"/>
      <c r="BH7" s="147"/>
      <c r="BI7" s="147"/>
      <c r="BJ7" s="148"/>
      <c r="BK7" s="149" t="s">
        <v>160</v>
      </c>
      <c r="BL7" s="147"/>
      <c r="BM7" s="147"/>
      <c r="BN7" s="147"/>
      <c r="BO7" s="148"/>
      <c r="BP7" s="155" t="s">
        <v>49</v>
      </c>
      <c r="BQ7" s="156"/>
      <c r="BR7" s="156"/>
      <c r="BS7" s="156"/>
      <c r="BT7" s="156"/>
      <c r="BU7" s="156"/>
      <c r="BV7" s="157"/>
      <c r="BW7" s="149" t="s">
        <v>158</v>
      </c>
      <c r="BX7" s="147"/>
      <c r="BY7" s="147"/>
      <c r="BZ7" s="147"/>
      <c r="CA7" s="147"/>
      <c r="CB7" s="147"/>
      <c r="CC7" s="148"/>
      <c r="CD7" s="149" t="s">
        <v>159</v>
      </c>
      <c r="CE7" s="147"/>
      <c r="CF7" s="147"/>
      <c r="CG7" s="147"/>
      <c r="CH7" s="147"/>
      <c r="CI7" s="148"/>
      <c r="CJ7" s="149" t="s">
        <v>160</v>
      </c>
      <c r="CK7" s="147"/>
      <c r="CL7" s="147"/>
      <c r="CM7" s="147"/>
      <c r="CN7" s="148"/>
      <c r="CO7" s="155" t="s">
        <v>49</v>
      </c>
      <c r="CP7" s="156"/>
      <c r="CQ7" s="156"/>
      <c r="CR7" s="156"/>
      <c r="CS7" s="156"/>
      <c r="CT7" s="156"/>
      <c r="CU7" s="156"/>
    </row>
    <row r="8" spans="1:99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47"/>
      <c r="W8" s="147"/>
      <c r="X8" s="148"/>
      <c r="Y8" s="149" t="s">
        <v>65</v>
      </c>
      <c r="Z8" s="147"/>
      <c r="AA8" s="147"/>
      <c r="AB8" s="147"/>
      <c r="AC8" s="147"/>
      <c r="AD8" s="147"/>
      <c r="AE8" s="148"/>
      <c r="AF8" s="149" t="s">
        <v>161</v>
      </c>
      <c r="AG8" s="147"/>
      <c r="AH8" s="147"/>
      <c r="AI8" s="147"/>
      <c r="AJ8" s="147"/>
      <c r="AK8" s="148"/>
      <c r="AL8" s="149" t="s">
        <v>162</v>
      </c>
      <c r="AM8" s="147"/>
      <c r="AN8" s="147"/>
      <c r="AO8" s="147"/>
      <c r="AP8" s="148"/>
      <c r="AQ8" s="149"/>
      <c r="AR8" s="147"/>
      <c r="AS8" s="147"/>
      <c r="AT8" s="147"/>
      <c r="AU8" s="147"/>
      <c r="AV8" s="147"/>
      <c r="AW8" s="148"/>
      <c r="AX8" s="149" t="s">
        <v>65</v>
      </c>
      <c r="AY8" s="147"/>
      <c r="AZ8" s="147"/>
      <c r="BA8" s="147"/>
      <c r="BB8" s="147"/>
      <c r="BC8" s="147"/>
      <c r="BD8" s="148"/>
      <c r="BE8" s="149" t="s">
        <v>161</v>
      </c>
      <c r="BF8" s="147"/>
      <c r="BG8" s="147"/>
      <c r="BH8" s="147"/>
      <c r="BI8" s="147"/>
      <c r="BJ8" s="148"/>
      <c r="BK8" s="149" t="s">
        <v>162</v>
      </c>
      <c r="BL8" s="147"/>
      <c r="BM8" s="147"/>
      <c r="BN8" s="147"/>
      <c r="BO8" s="148"/>
      <c r="BP8" s="149"/>
      <c r="BQ8" s="147"/>
      <c r="BR8" s="147"/>
      <c r="BS8" s="147"/>
      <c r="BT8" s="147"/>
      <c r="BU8" s="147"/>
      <c r="BV8" s="148"/>
      <c r="BW8" s="149" t="s">
        <v>65</v>
      </c>
      <c r="BX8" s="147"/>
      <c r="BY8" s="147"/>
      <c r="BZ8" s="147"/>
      <c r="CA8" s="147"/>
      <c r="CB8" s="147"/>
      <c r="CC8" s="148"/>
      <c r="CD8" s="149" t="s">
        <v>161</v>
      </c>
      <c r="CE8" s="147"/>
      <c r="CF8" s="147"/>
      <c r="CG8" s="147"/>
      <c r="CH8" s="147"/>
      <c r="CI8" s="148"/>
      <c r="CJ8" s="149" t="s">
        <v>162</v>
      </c>
      <c r="CK8" s="147"/>
      <c r="CL8" s="147"/>
      <c r="CM8" s="147"/>
      <c r="CN8" s="148"/>
      <c r="CO8" s="149"/>
      <c r="CP8" s="147"/>
      <c r="CQ8" s="147"/>
      <c r="CR8" s="147"/>
      <c r="CS8" s="147"/>
      <c r="CT8" s="147"/>
      <c r="CU8" s="147"/>
    </row>
    <row r="9" spans="1:99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47"/>
      <c r="W9" s="147"/>
      <c r="X9" s="148"/>
      <c r="Y9" s="149" t="s">
        <v>67</v>
      </c>
      <c r="Z9" s="147"/>
      <c r="AA9" s="147"/>
      <c r="AB9" s="147"/>
      <c r="AC9" s="147"/>
      <c r="AD9" s="147"/>
      <c r="AE9" s="148"/>
      <c r="AF9" s="149" t="s">
        <v>163</v>
      </c>
      <c r="AG9" s="147"/>
      <c r="AH9" s="147"/>
      <c r="AI9" s="147"/>
      <c r="AJ9" s="147"/>
      <c r="AK9" s="148"/>
      <c r="AL9" s="149" t="s">
        <v>157</v>
      </c>
      <c r="AM9" s="147"/>
      <c r="AN9" s="147"/>
      <c r="AO9" s="147"/>
      <c r="AP9" s="148"/>
      <c r="AQ9" s="149"/>
      <c r="AR9" s="147"/>
      <c r="AS9" s="147"/>
      <c r="AT9" s="147"/>
      <c r="AU9" s="147"/>
      <c r="AV9" s="147"/>
      <c r="AW9" s="148"/>
      <c r="AX9" s="149" t="s">
        <v>67</v>
      </c>
      <c r="AY9" s="147"/>
      <c r="AZ9" s="147"/>
      <c r="BA9" s="147"/>
      <c r="BB9" s="147"/>
      <c r="BC9" s="147"/>
      <c r="BD9" s="148"/>
      <c r="BE9" s="149" t="s">
        <v>163</v>
      </c>
      <c r="BF9" s="147"/>
      <c r="BG9" s="147"/>
      <c r="BH9" s="147"/>
      <c r="BI9" s="147"/>
      <c r="BJ9" s="148"/>
      <c r="BK9" s="149" t="s">
        <v>157</v>
      </c>
      <c r="BL9" s="147"/>
      <c r="BM9" s="147"/>
      <c r="BN9" s="147"/>
      <c r="BO9" s="148"/>
      <c r="BP9" s="149"/>
      <c r="BQ9" s="147"/>
      <c r="BR9" s="147"/>
      <c r="BS9" s="147"/>
      <c r="BT9" s="147"/>
      <c r="BU9" s="147"/>
      <c r="BV9" s="148"/>
      <c r="BW9" s="149" t="s">
        <v>67</v>
      </c>
      <c r="BX9" s="147"/>
      <c r="BY9" s="147"/>
      <c r="BZ9" s="147"/>
      <c r="CA9" s="147"/>
      <c r="CB9" s="147"/>
      <c r="CC9" s="148"/>
      <c r="CD9" s="149" t="s">
        <v>163</v>
      </c>
      <c r="CE9" s="147"/>
      <c r="CF9" s="147"/>
      <c r="CG9" s="147"/>
      <c r="CH9" s="147"/>
      <c r="CI9" s="148"/>
      <c r="CJ9" s="149" t="s">
        <v>157</v>
      </c>
      <c r="CK9" s="147"/>
      <c r="CL9" s="147"/>
      <c r="CM9" s="147"/>
      <c r="CN9" s="148"/>
      <c r="CO9" s="149"/>
      <c r="CP9" s="147"/>
      <c r="CQ9" s="147"/>
      <c r="CR9" s="147"/>
      <c r="CS9" s="147"/>
      <c r="CT9" s="147"/>
      <c r="CU9" s="147"/>
    </row>
    <row r="10" spans="1:99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9"/>
      <c r="V10" s="147"/>
      <c r="W10" s="147"/>
      <c r="X10" s="148"/>
      <c r="Y10" s="149" t="s">
        <v>164</v>
      </c>
      <c r="Z10" s="147"/>
      <c r="AA10" s="147"/>
      <c r="AB10" s="147"/>
      <c r="AC10" s="147"/>
      <c r="AD10" s="147"/>
      <c r="AE10" s="148"/>
      <c r="AF10" s="149" t="s">
        <v>165</v>
      </c>
      <c r="AG10" s="147"/>
      <c r="AH10" s="147"/>
      <c r="AI10" s="147"/>
      <c r="AJ10" s="147"/>
      <c r="AK10" s="148"/>
      <c r="AL10" s="149" t="s">
        <v>166</v>
      </c>
      <c r="AM10" s="147"/>
      <c r="AN10" s="147"/>
      <c r="AO10" s="147"/>
      <c r="AP10" s="148"/>
      <c r="AQ10" s="149"/>
      <c r="AR10" s="147"/>
      <c r="AS10" s="147"/>
      <c r="AT10" s="147"/>
      <c r="AU10" s="147"/>
      <c r="AV10" s="147"/>
      <c r="AW10" s="148"/>
      <c r="AX10" s="149" t="s">
        <v>164</v>
      </c>
      <c r="AY10" s="147"/>
      <c r="AZ10" s="147"/>
      <c r="BA10" s="147"/>
      <c r="BB10" s="147"/>
      <c r="BC10" s="147"/>
      <c r="BD10" s="148"/>
      <c r="BE10" s="149" t="s">
        <v>165</v>
      </c>
      <c r="BF10" s="147"/>
      <c r="BG10" s="147"/>
      <c r="BH10" s="147"/>
      <c r="BI10" s="147"/>
      <c r="BJ10" s="148"/>
      <c r="BK10" s="149" t="s">
        <v>166</v>
      </c>
      <c r="BL10" s="147"/>
      <c r="BM10" s="147"/>
      <c r="BN10" s="147"/>
      <c r="BO10" s="148"/>
      <c r="BP10" s="149"/>
      <c r="BQ10" s="147"/>
      <c r="BR10" s="147"/>
      <c r="BS10" s="147"/>
      <c r="BT10" s="147"/>
      <c r="BU10" s="147"/>
      <c r="BV10" s="148"/>
      <c r="BW10" s="149" t="s">
        <v>164</v>
      </c>
      <c r="BX10" s="147"/>
      <c r="BY10" s="147"/>
      <c r="BZ10" s="147"/>
      <c r="CA10" s="147"/>
      <c r="CB10" s="147"/>
      <c r="CC10" s="148"/>
      <c r="CD10" s="149" t="s">
        <v>165</v>
      </c>
      <c r="CE10" s="147"/>
      <c r="CF10" s="147"/>
      <c r="CG10" s="147"/>
      <c r="CH10" s="147"/>
      <c r="CI10" s="148"/>
      <c r="CJ10" s="149" t="s">
        <v>166</v>
      </c>
      <c r="CK10" s="147"/>
      <c r="CL10" s="147"/>
      <c r="CM10" s="147"/>
      <c r="CN10" s="148"/>
      <c r="CO10" s="149"/>
      <c r="CP10" s="147"/>
      <c r="CQ10" s="147"/>
      <c r="CR10" s="147"/>
      <c r="CS10" s="147"/>
      <c r="CT10" s="147"/>
      <c r="CU10" s="147"/>
    </row>
    <row r="11" spans="1:99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9"/>
      <c r="V11" s="147"/>
      <c r="W11" s="147"/>
      <c r="X11" s="148"/>
      <c r="Y11" s="149" t="s">
        <v>167</v>
      </c>
      <c r="Z11" s="147"/>
      <c r="AA11" s="147"/>
      <c r="AB11" s="147"/>
      <c r="AC11" s="147"/>
      <c r="AD11" s="147"/>
      <c r="AE11" s="148"/>
      <c r="AF11" s="149" t="s">
        <v>168</v>
      </c>
      <c r="AG11" s="147"/>
      <c r="AH11" s="147"/>
      <c r="AI11" s="147"/>
      <c r="AJ11" s="147"/>
      <c r="AK11" s="148"/>
      <c r="AL11" s="149" t="s">
        <v>169</v>
      </c>
      <c r="AM11" s="147"/>
      <c r="AN11" s="147"/>
      <c r="AO11" s="147"/>
      <c r="AP11" s="148"/>
      <c r="AQ11" s="149"/>
      <c r="AR11" s="147"/>
      <c r="AS11" s="147"/>
      <c r="AT11" s="147"/>
      <c r="AU11" s="147"/>
      <c r="AV11" s="147"/>
      <c r="AW11" s="148"/>
      <c r="AX11" s="149" t="s">
        <v>167</v>
      </c>
      <c r="AY11" s="147"/>
      <c r="AZ11" s="147"/>
      <c r="BA11" s="147"/>
      <c r="BB11" s="147"/>
      <c r="BC11" s="147"/>
      <c r="BD11" s="148"/>
      <c r="BE11" s="149" t="s">
        <v>168</v>
      </c>
      <c r="BF11" s="147"/>
      <c r="BG11" s="147"/>
      <c r="BH11" s="147"/>
      <c r="BI11" s="147"/>
      <c r="BJ11" s="148"/>
      <c r="BK11" s="149" t="s">
        <v>169</v>
      </c>
      <c r="BL11" s="147"/>
      <c r="BM11" s="147"/>
      <c r="BN11" s="147"/>
      <c r="BO11" s="148"/>
      <c r="BP11" s="149"/>
      <c r="BQ11" s="147"/>
      <c r="BR11" s="147"/>
      <c r="BS11" s="147"/>
      <c r="BT11" s="147"/>
      <c r="BU11" s="147"/>
      <c r="BV11" s="148"/>
      <c r="BW11" s="149" t="s">
        <v>167</v>
      </c>
      <c r="BX11" s="147"/>
      <c r="BY11" s="147"/>
      <c r="BZ11" s="147"/>
      <c r="CA11" s="147"/>
      <c r="CB11" s="147"/>
      <c r="CC11" s="148"/>
      <c r="CD11" s="149" t="s">
        <v>168</v>
      </c>
      <c r="CE11" s="147"/>
      <c r="CF11" s="147"/>
      <c r="CG11" s="147"/>
      <c r="CH11" s="147"/>
      <c r="CI11" s="148"/>
      <c r="CJ11" s="149" t="s">
        <v>169</v>
      </c>
      <c r="CK11" s="147"/>
      <c r="CL11" s="147"/>
      <c r="CM11" s="147"/>
      <c r="CN11" s="148"/>
      <c r="CO11" s="149"/>
      <c r="CP11" s="147"/>
      <c r="CQ11" s="147"/>
      <c r="CR11" s="147"/>
      <c r="CS11" s="147"/>
      <c r="CT11" s="147"/>
      <c r="CU11" s="147"/>
    </row>
    <row r="12" spans="1:99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/>
      <c r="V12" s="147"/>
      <c r="W12" s="147"/>
      <c r="X12" s="148"/>
      <c r="Y12" s="149"/>
      <c r="Z12" s="147"/>
      <c r="AA12" s="147"/>
      <c r="AB12" s="147"/>
      <c r="AC12" s="147"/>
      <c r="AD12" s="147"/>
      <c r="AE12" s="148"/>
      <c r="AF12" s="149" t="s">
        <v>170</v>
      </c>
      <c r="AG12" s="147"/>
      <c r="AH12" s="147"/>
      <c r="AI12" s="147"/>
      <c r="AJ12" s="147"/>
      <c r="AK12" s="148"/>
      <c r="AL12" s="149" t="s">
        <v>171</v>
      </c>
      <c r="AM12" s="147"/>
      <c r="AN12" s="147"/>
      <c r="AO12" s="147"/>
      <c r="AP12" s="148"/>
      <c r="AQ12" s="149"/>
      <c r="AR12" s="147"/>
      <c r="AS12" s="147"/>
      <c r="AT12" s="147"/>
      <c r="AU12" s="147"/>
      <c r="AV12" s="147"/>
      <c r="AW12" s="148"/>
      <c r="AX12" s="149"/>
      <c r="AY12" s="147"/>
      <c r="AZ12" s="147"/>
      <c r="BA12" s="147"/>
      <c r="BB12" s="147"/>
      <c r="BC12" s="147"/>
      <c r="BD12" s="148"/>
      <c r="BE12" s="149" t="s">
        <v>170</v>
      </c>
      <c r="BF12" s="147"/>
      <c r="BG12" s="147"/>
      <c r="BH12" s="147"/>
      <c r="BI12" s="147"/>
      <c r="BJ12" s="148"/>
      <c r="BK12" s="149" t="s">
        <v>171</v>
      </c>
      <c r="BL12" s="147"/>
      <c r="BM12" s="147"/>
      <c r="BN12" s="147"/>
      <c r="BO12" s="148"/>
      <c r="BP12" s="149"/>
      <c r="BQ12" s="147"/>
      <c r="BR12" s="147"/>
      <c r="BS12" s="147"/>
      <c r="BT12" s="147"/>
      <c r="BU12" s="147"/>
      <c r="BV12" s="148"/>
      <c r="BW12" s="149"/>
      <c r="BX12" s="147"/>
      <c r="BY12" s="147"/>
      <c r="BZ12" s="147"/>
      <c r="CA12" s="147"/>
      <c r="CB12" s="147"/>
      <c r="CC12" s="148"/>
      <c r="CD12" s="149" t="s">
        <v>170</v>
      </c>
      <c r="CE12" s="147"/>
      <c r="CF12" s="147"/>
      <c r="CG12" s="147"/>
      <c r="CH12" s="147"/>
      <c r="CI12" s="148"/>
      <c r="CJ12" s="149" t="s">
        <v>171</v>
      </c>
      <c r="CK12" s="147"/>
      <c r="CL12" s="147"/>
      <c r="CM12" s="147"/>
      <c r="CN12" s="148"/>
      <c r="CO12" s="149"/>
      <c r="CP12" s="147"/>
      <c r="CQ12" s="147"/>
      <c r="CR12" s="147"/>
      <c r="CS12" s="147"/>
      <c r="CT12" s="147"/>
      <c r="CU12" s="147"/>
    </row>
    <row r="13" spans="1:99" ht="13.5" thickBot="1" x14ac:dyDescent="0.25">
      <c r="A13" s="150">
        <v>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5">
        <v>2</v>
      </c>
      <c r="V13" s="145"/>
      <c r="W13" s="145"/>
      <c r="X13" s="145"/>
      <c r="Y13" s="145">
        <v>3</v>
      </c>
      <c r="Z13" s="145"/>
      <c r="AA13" s="145"/>
      <c r="AB13" s="145"/>
      <c r="AC13" s="145"/>
      <c r="AD13" s="145"/>
      <c r="AE13" s="145"/>
      <c r="AF13" s="145">
        <v>4</v>
      </c>
      <c r="AG13" s="145"/>
      <c r="AH13" s="145"/>
      <c r="AI13" s="145"/>
      <c r="AJ13" s="145"/>
      <c r="AK13" s="145"/>
      <c r="AL13" s="145">
        <v>5</v>
      </c>
      <c r="AM13" s="145"/>
      <c r="AN13" s="145"/>
      <c r="AO13" s="145"/>
      <c r="AP13" s="145"/>
      <c r="AQ13" s="145">
        <v>6</v>
      </c>
      <c r="AR13" s="145"/>
      <c r="AS13" s="145"/>
      <c r="AT13" s="145"/>
      <c r="AU13" s="145"/>
      <c r="AV13" s="145"/>
      <c r="AW13" s="145"/>
      <c r="AX13" s="145">
        <v>7</v>
      </c>
      <c r="AY13" s="145"/>
      <c r="AZ13" s="145"/>
      <c r="BA13" s="145"/>
      <c r="BB13" s="145"/>
      <c r="BC13" s="145"/>
      <c r="BD13" s="145"/>
      <c r="BE13" s="145">
        <v>8</v>
      </c>
      <c r="BF13" s="145"/>
      <c r="BG13" s="145"/>
      <c r="BH13" s="145"/>
      <c r="BI13" s="145"/>
      <c r="BJ13" s="145"/>
      <c r="BK13" s="145">
        <v>9</v>
      </c>
      <c r="BL13" s="145"/>
      <c r="BM13" s="145"/>
      <c r="BN13" s="145"/>
      <c r="BO13" s="145"/>
      <c r="BP13" s="145">
        <v>10</v>
      </c>
      <c r="BQ13" s="145"/>
      <c r="BR13" s="145"/>
      <c r="BS13" s="145"/>
      <c r="BT13" s="145"/>
      <c r="BU13" s="145"/>
      <c r="BV13" s="145"/>
      <c r="BW13" s="145">
        <v>11</v>
      </c>
      <c r="BX13" s="145"/>
      <c r="BY13" s="145"/>
      <c r="BZ13" s="145"/>
      <c r="CA13" s="145"/>
      <c r="CB13" s="145"/>
      <c r="CC13" s="145"/>
      <c r="CD13" s="145">
        <v>12</v>
      </c>
      <c r="CE13" s="145"/>
      <c r="CF13" s="145"/>
      <c r="CG13" s="145"/>
      <c r="CH13" s="145"/>
      <c r="CI13" s="145"/>
      <c r="CJ13" s="145">
        <v>13</v>
      </c>
      <c r="CK13" s="145"/>
      <c r="CL13" s="145"/>
      <c r="CM13" s="145"/>
      <c r="CN13" s="145"/>
      <c r="CO13" s="145">
        <v>14</v>
      </c>
      <c r="CP13" s="145"/>
      <c r="CQ13" s="145"/>
      <c r="CR13" s="145"/>
      <c r="CS13" s="145"/>
      <c r="CT13" s="145"/>
      <c r="CU13" s="146"/>
    </row>
    <row r="14" spans="1:99" ht="15" customHeight="1" x14ac:dyDescent="0.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142" t="s">
        <v>62</v>
      </c>
      <c r="V14" s="143"/>
      <c r="W14" s="143"/>
      <c r="X14" s="144"/>
      <c r="Y14" s="133"/>
      <c r="Z14" s="134"/>
      <c r="AA14" s="134"/>
      <c r="AB14" s="134"/>
      <c r="AC14" s="134"/>
      <c r="AD14" s="134"/>
      <c r="AE14" s="135"/>
      <c r="AF14" s="133"/>
      <c r="AG14" s="134"/>
      <c r="AH14" s="134"/>
      <c r="AI14" s="134"/>
      <c r="AJ14" s="134"/>
      <c r="AK14" s="135"/>
      <c r="AL14" s="133"/>
      <c r="AM14" s="134"/>
      <c r="AN14" s="134"/>
      <c r="AO14" s="134"/>
      <c r="AP14" s="135"/>
      <c r="AQ14" s="133"/>
      <c r="AR14" s="134"/>
      <c r="AS14" s="134"/>
      <c r="AT14" s="134"/>
      <c r="AU14" s="134"/>
      <c r="AV14" s="134"/>
      <c r="AW14" s="135"/>
      <c r="AX14" s="133"/>
      <c r="AY14" s="134"/>
      <c r="AZ14" s="134"/>
      <c r="BA14" s="134"/>
      <c r="BB14" s="134"/>
      <c r="BC14" s="134"/>
      <c r="BD14" s="135"/>
      <c r="BE14" s="133"/>
      <c r="BF14" s="134"/>
      <c r="BG14" s="134"/>
      <c r="BH14" s="134"/>
      <c r="BI14" s="134"/>
      <c r="BJ14" s="135"/>
      <c r="BK14" s="133"/>
      <c r="BL14" s="134"/>
      <c r="BM14" s="134"/>
      <c r="BN14" s="134"/>
      <c r="BO14" s="135"/>
      <c r="BP14" s="133"/>
      <c r="BQ14" s="134"/>
      <c r="BR14" s="134"/>
      <c r="BS14" s="134"/>
      <c r="BT14" s="134"/>
      <c r="BU14" s="134"/>
      <c r="BV14" s="135"/>
      <c r="BW14" s="133"/>
      <c r="BX14" s="134"/>
      <c r="BY14" s="134"/>
      <c r="BZ14" s="134"/>
      <c r="CA14" s="134"/>
      <c r="CB14" s="134"/>
      <c r="CC14" s="135"/>
      <c r="CD14" s="133"/>
      <c r="CE14" s="134"/>
      <c r="CF14" s="134"/>
      <c r="CG14" s="134"/>
      <c r="CH14" s="134"/>
      <c r="CI14" s="135"/>
      <c r="CJ14" s="133"/>
      <c r="CK14" s="134"/>
      <c r="CL14" s="134"/>
      <c r="CM14" s="134"/>
      <c r="CN14" s="135"/>
      <c r="CO14" s="133"/>
      <c r="CP14" s="134"/>
      <c r="CQ14" s="134"/>
      <c r="CR14" s="134"/>
      <c r="CS14" s="134"/>
      <c r="CT14" s="134"/>
      <c r="CU14" s="136"/>
    </row>
    <row r="15" spans="1:99" ht="15" customHeight="1" x14ac:dyDescent="0.2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  <c r="U15" s="119" t="s">
        <v>63</v>
      </c>
      <c r="V15" s="120"/>
      <c r="W15" s="120"/>
      <c r="X15" s="121"/>
      <c r="Y15" s="122"/>
      <c r="Z15" s="123"/>
      <c r="AA15" s="123"/>
      <c r="AB15" s="123"/>
      <c r="AC15" s="123"/>
      <c r="AD15" s="123"/>
      <c r="AE15" s="124"/>
      <c r="AF15" s="122"/>
      <c r="AG15" s="123"/>
      <c r="AH15" s="123"/>
      <c r="AI15" s="123"/>
      <c r="AJ15" s="123"/>
      <c r="AK15" s="124"/>
      <c r="AL15" s="122"/>
      <c r="AM15" s="123"/>
      <c r="AN15" s="123"/>
      <c r="AO15" s="123"/>
      <c r="AP15" s="124"/>
      <c r="AQ15" s="122"/>
      <c r="AR15" s="123"/>
      <c r="AS15" s="123"/>
      <c r="AT15" s="123"/>
      <c r="AU15" s="123"/>
      <c r="AV15" s="123"/>
      <c r="AW15" s="124"/>
      <c r="AX15" s="122"/>
      <c r="AY15" s="123"/>
      <c r="AZ15" s="123"/>
      <c r="BA15" s="123"/>
      <c r="BB15" s="123"/>
      <c r="BC15" s="123"/>
      <c r="BD15" s="124"/>
      <c r="BE15" s="122"/>
      <c r="BF15" s="123"/>
      <c r="BG15" s="123"/>
      <c r="BH15" s="123"/>
      <c r="BI15" s="123"/>
      <c r="BJ15" s="124"/>
      <c r="BK15" s="122"/>
      <c r="BL15" s="123"/>
      <c r="BM15" s="123"/>
      <c r="BN15" s="123"/>
      <c r="BO15" s="124"/>
      <c r="BP15" s="122"/>
      <c r="BQ15" s="123"/>
      <c r="BR15" s="123"/>
      <c r="BS15" s="123"/>
      <c r="BT15" s="123"/>
      <c r="BU15" s="123"/>
      <c r="BV15" s="124"/>
      <c r="BW15" s="122"/>
      <c r="BX15" s="123"/>
      <c r="BY15" s="123"/>
      <c r="BZ15" s="123"/>
      <c r="CA15" s="123"/>
      <c r="CB15" s="123"/>
      <c r="CC15" s="124"/>
      <c r="CD15" s="122"/>
      <c r="CE15" s="123"/>
      <c r="CF15" s="123"/>
      <c r="CG15" s="123"/>
      <c r="CH15" s="123"/>
      <c r="CI15" s="124"/>
      <c r="CJ15" s="122"/>
      <c r="CK15" s="123"/>
      <c r="CL15" s="123"/>
      <c r="CM15" s="123"/>
      <c r="CN15" s="124"/>
      <c r="CO15" s="122"/>
      <c r="CP15" s="123"/>
      <c r="CQ15" s="123"/>
      <c r="CR15" s="123"/>
      <c r="CS15" s="123"/>
      <c r="CT15" s="123"/>
      <c r="CU15" s="137"/>
    </row>
    <row r="16" spans="1:99" ht="15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119"/>
      <c r="V16" s="120"/>
      <c r="W16" s="120"/>
      <c r="X16" s="121"/>
      <c r="Y16" s="122"/>
      <c r="Z16" s="123"/>
      <c r="AA16" s="123"/>
      <c r="AB16" s="123"/>
      <c r="AC16" s="123"/>
      <c r="AD16" s="123"/>
      <c r="AE16" s="124"/>
      <c r="AF16" s="122"/>
      <c r="AG16" s="123"/>
      <c r="AH16" s="123"/>
      <c r="AI16" s="123"/>
      <c r="AJ16" s="123"/>
      <c r="AK16" s="124"/>
      <c r="AL16" s="122"/>
      <c r="AM16" s="123"/>
      <c r="AN16" s="123"/>
      <c r="AO16" s="123"/>
      <c r="AP16" s="124"/>
      <c r="AQ16" s="122"/>
      <c r="AR16" s="123"/>
      <c r="AS16" s="123"/>
      <c r="AT16" s="123"/>
      <c r="AU16" s="123"/>
      <c r="AV16" s="123"/>
      <c r="AW16" s="124"/>
      <c r="AX16" s="122"/>
      <c r="AY16" s="123"/>
      <c r="AZ16" s="123"/>
      <c r="BA16" s="123"/>
      <c r="BB16" s="123"/>
      <c r="BC16" s="123"/>
      <c r="BD16" s="124"/>
      <c r="BE16" s="122"/>
      <c r="BF16" s="123"/>
      <c r="BG16" s="123"/>
      <c r="BH16" s="123"/>
      <c r="BI16" s="123"/>
      <c r="BJ16" s="124"/>
      <c r="BK16" s="122"/>
      <c r="BL16" s="123"/>
      <c r="BM16" s="123"/>
      <c r="BN16" s="123"/>
      <c r="BO16" s="124"/>
      <c r="BP16" s="122"/>
      <c r="BQ16" s="123"/>
      <c r="BR16" s="123"/>
      <c r="BS16" s="123"/>
      <c r="BT16" s="123"/>
      <c r="BU16" s="123"/>
      <c r="BV16" s="124"/>
      <c r="BW16" s="122"/>
      <c r="BX16" s="123"/>
      <c r="BY16" s="123"/>
      <c r="BZ16" s="123"/>
      <c r="CA16" s="123"/>
      <c r="CB16" s="123"/>
      <c r="CC16" s="124"/>
      <c r="CD16" s="122"/>
      <c r="CE16" s="123"/>
      <c r="CF16" s="123"/>
      <c r="CG16" s="123"/>
      <c r="CH16" s="123"/>
      <c r="CI16" s="124"/>
      <c r="CJ16" s="122"/>
      <c r="CK16" s="123"/>
      <c r="CL16" s="123"/>
      <c r="CM16" s="123"/>
      <c r="CN16" s="124"/>
      <c r="CO16" s="122"/>
      <c r="CP16" s="123"/>
      <c r="CQ16" s="123"/>
      <c r="CR16" s="123"/>
      <c r="CS16" s="123"/>
      <c r="CT16" s="123"/>
      <c r="CU16" s="137"/>
    </row>
    <row r="17" spans="1:99" ht="15" customHeight="1" thickBot="1" x14ac:dyDescent="0.25">
      <c r="A17" s="125" t="s">
        <v>40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127" t="s">
        <v>38</v>
      </c>
      <c r="V17" s="128"/>
      <c r="W17" s="128"/>
      <c r="X17" s="128"/>
      <c r="Y17" s="129" t="s">
        <v>41</v>
      </c>
      <c r="Z17" s="129"/>
      <c r="AA17" s="129"/>
      <c r="AB17" s="129"/>
      <c r="AC17" s="129"/>
      <c r="AD17" s="129"/>
      <c r="AE17" s="129"/>
      <c r="AF17" s="129" t="s">
        <v>41</v>
      </c>
      <c r="AG17" s="129"/>
      <c r="AH17" s="129"/>
      <c r="AI17" s="129"/>
      <c r="AJ17" s="129"/>
      <c r="AK17" s="129"/>
      <c r="AL17" s="129" t="s">
        <v>41</v>
      </c>
      <c r="AM17" s="129"/>
      <c r="AN17" s="129"/>
      <c r="AO17" s="129"/>
      <c r="AP17" s="129"/>
      <c r="AQ17" s="130"/>
      <c r="AR17" s="130"/>
      <c r="AS17" s="130"/>
      <c r="AT17" s="130"/>
      <c r="AU17" s="130"/>
      <c r="AV17" s="130"/>
      <c r="AW17" s="131"/>
      <c r="AX17" s="129" t="s">
        <v>41</v>
      </c>
      <c r="AY17" s="129"/>
      <c r="AZ17" s="129"/>
      <c r="BA17" s="129"/>
      <c r="BB17" s="129"/>
      <c r="BC17" s="129"/>
      <c r="BD17" s="129"/>
      <c r="BE17" s="129" t="s">
        <v>41</v>
      </c>
      <c r="BF17" s="129"/>
      <c r="BG17" s="129"/>
      <c r="BH17" s="129"/>
      <c r="BI17" s="129"/>
      <c r="BJ17" s="129"/>
      <c r="BK17" s="129" t="s">
        <v>41</v>
      </c>
      <c r="BL17" s="129"/>
      <c r="BM17" s="129"/>
      <c r="BN17" s="129"/>
      <c r="BO17" s="129"/>
      <c r="BP17" s="130"/>
      <c r="BQ17" s="130"/>
      <c r="BR17" s="130"/>
      <c r="BS17" s="130"/>
      <c r="BT17" s="130"/>
      <c r="BU17" s="130"/>
      <c r="BV17" s="131"/>
      <c r="BW17" s="129" t="s">
        <v>41</v>
      </c>
      <c r="BX17" s="129"/>
      <c r="BY17" s="129"/>
      <c r="BZ17" s="129"/>
      <c r="CA17" s="129"/>
      <c r="CB17" s="129"/>
      <c r="CC17" s="129"/>
      <c r="CD17" s="129" t="s">
        <v>41</v>
      </c>
      <c r="CE17" s="129"/>
      <c r="CF17" s="129"/>
      <c r="CG17" s="129"/>
      <c r="CH17" s="129"/>
      <c r="CI17" s="129"/>
      <c r="CJ17" s="129" t="s">
        <v>41</v>
      </c>
      <c r="CK17" s="129"/>
      <c r="CL17" s="129"/>
      <c r="CM17" s="129"/>
      <c r="CN17" s="129"/>
      <c r="CO17" s="130"/>
      <c r="CP17" s="130"/>
      <c r="CQ17" s="130"/>
      <c r="CR17" s="130"/>
      <c r="CS17" s="130"/>
      <c r="CT17" s="130"/>
      <c r="CU17" s="132"/>
    </row>
    <row r="20" spans="1:99" x14ac:dyDescent="0.2">
      <c r="A20" s="13" t="s">
        <v>489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2" spans="1:99" x14ac:dyDescent="0.2">
      <c r="A22" s="156" t="s">
        <v>64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155" t="s">
        <v>20</v>
      </c>
      <c r="V22" s="156"/>
      <c r="W22" s="156"/>
      <c r="X22" s="157"/>
      <c r="Y22" s="155" t="s">
        <v>23</v>
      </c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7"/>
      <c r="AX22" s="155" t="s">
        <v>23</v>
      </c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7"/>
      <c r="BW22" s="155" t="s">
        <v>23</v>
      </c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</row>
    <row r="23" spans="1:99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 t="s">
        <v>22</v>
      </c>
      <c r="V23" s="147"/>
      <c r="W23" s="147"/>
      <c r="X23" s="148"/>
      <c r="Y23" s="152" t="s">
        <v>46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4"/>
      <c r="AX23" s="152" t="s">
        <v>47</v>
      </c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4"/>
      <c r="BW23" s="152" t="s">
        <v>48</v>
      </c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</row>
    <row r="24" spans="1:99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9"/>
      <c r="V24" s="147"/>
      <c r="W24" s="147"/>
      <c r="X24" s="148"/>
      <c r="Y24" s="149" t="s">
        <v>158</v>
      </c>
      <c r="Z24" s="147"/>
      <c r="AA24" s="147"/>
      <c r="AB24" s="147"/>
      <c r="AC24" s="147"/>
      <c r="AD24" s="147"/>
      <c r="AE24" s="148"/>
      <c r="AF24" s="149" t="s">
        <v>159</v>
      </c>
      <c r="AG24" s="147"/>
      <c r="AH24" s="147"/>
      <c r="AI24" s="147"/>
      <c r="AJ24" s="147"/>
      <c r="AK24" s="148"/>
      <c r="AL24" s="149" t="s">
        <v>160</v>
      </c>
      <c r="AM24" s="147"/>
      <c r="AN24" s="147"/>
      <c r="AO24" s="147"/>
      <c r="AP24" s="148"/>
      <c r="AQ24" s="155" t="s">
        <v>49</v>
      </c>
      <c r="AR24" s="156"/>
      <c r="AS24" s="156"/>
      <c r="AT24" s="156"/>
      <c r="AU24" s="156"/>
      <c r="AV24" s="156"/>
      <c r="AW24" s="157"/>
      <c r="AX24" s="149" t="s">
        <v>158</v>
      </c>
      <c r="AY24" s="147"/>
      <c r="AZ24" s="147"/>
      <c r="BA24" s="147"/>
      <c r="BB24" s="147"/>
      <c r="BC24" s="147"/>
      <c r="BD24" s="148"/>
      <c r="BE24" s="149" t="s">
        <v>159</v>
      </c>
      <c r="BF24" s="147"/>
      <c r="BG24" s="147"/>
      <c r="BH24" s="147"/>
      <c r="BI24" s="147"/>
      <c r="BJ24" s="148"/>
      <c r="BK24" s="149" t="s">
        <v>160</v>
      </c>
      <c r="BL24" s="147"/>
      <c r="BM24" s="147"/>
      <c r="BN24" s="147"/>
      <c r="BO24" s="148"/>
      <c r="BP24" s="155" t="s">
        <v>49</v>
      </c>
      <c r="BQ24" s="156"/>
      <c r="BR24" s="156"/>
      <c r="BS24" s="156"/>
      <c r="BT24" s="156"/>
      <c r="BU24" s="156"/>
      <c r="BV24" s="157"/>
      <c r="BW24" s="149" t="s">
        <v>158</v>
      </c>
      <c r="BX24" s="147"/>
      <c r="BY24" s="147"/>
      <c r="BZ24" s="147"/>
      <c r="CA24" s="147"/>
      <c r="CB24" s="147"/>
      <c r="CC24" s="148"/>
      <c r="CD24" s="149" t="s">
        <v>159</v>
      </c>
      <c r="CE24" s="147"/>
      <c r="CF24" s="147"/>
      <c r="CG24" s="147"/>
      <c r="CH24" s="147"/>
      <c r="CI24" s="148"/>
      <c r="CJ24" s="149" t="s">
        <v>160</v>
      </c>
      <c r="CK24" s="147"/>
      <c r="CL24" s="147"/>
      <c r="CM24" s="147"/>
      <c r="CN24" s="148"/>
      <c r="CO24" s="155" t="s">
        <v>49</v>
      </c>
      <c r="CP24" s="156"/>
      <c r="CQ24" s="156"/>
      <c r="CR24" s="156"/>
      <c r="CS24" s="156"/>
      <c r="CT24" s="156"/>
      <c r="CU24" s="156"/>
    </row>
    <row r="25" spans="1:99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9"/>
      <c r="V25" s="147"/>
      <c r="W25" s="147"/>
      <c r="X25" s="148"/>
      <c r="Y25" s="149" t="s">
        <v>65</v>
      </c>
      <c r="Z25" s="147"/>
      <c r="AA25" s="147"/>
      <c r="AB25" s="147"/>
      <c r="AC25" s="147"/>
      <c r="AD25" s="147"/>
      <c r="AE25" s="148"/>
      <c r="AF25" s="149" t="s">
        <v>161</v>
      </c>
      <c r="AG25" s="147"/>
      <c r="AH25" s="147"/>
      <c r="AI25" s="147"/>
      <c r="AJ25" s="147"/>
      <c r="AK25" s="148"/>
      <c r="AL25" s="149" t="s">
        <v>162</v>
      </c>
      <c r="AM25" s="147"/>
      <c r="AN25" s="147"/>
      <c r="AO25" s="147"/>
      <c r="AP25" s="148"/>
      <c r="AQ25" s="149"/>
      <c r="AR25" s="147"/>
      <c r="AS25" s="147"/>
      <c r="AT25" s="147"/>
      <c r="AU25" s="147"/>
      <c r="AV25" s="147"/>
      <c r="AW25" s="148"/>
      <c r="AX25" s="149" t="s">
        <v>65</v>
      </c>
      <c r="AY25" s="147"/>
      <c r="AZ25" s="147"/>
      <c r="BA25" s="147"/>
      <c r="BB25" s="147"/>
      <c r="BC25" s="147"/>
      <c r="BD25" s="148"/>
      <c r="BE25" s="149" t="s">
        <v>161</v>
      </c>
      <c r="BF25" s="147"/>
      <c r="BG25" s="147"/>
      <c r="BH25" s="147"/>
      <c r="BI25" s="147"/>
      <c r="BJ25" s="148"/>
      <c r="BK25" s="149" t="s">
        <v>162</v>
      </c>
      <c r="BL25" s="147"/>
      <c r="BM25" s="147"/>
      <c r="BN25" s="147"/>
      <c r="BO25" s="148"/>
      <c r="BP25" s="149"/>
      <c r="BQ25" s="147"/>
      <c r="BR25" s="147"/>
      <c r="BS25" s="147"/>
      <c r="BT25" s="147"/>
      <c r="BU25" s="147"/>
      <c r="BV25" s="148"/>
      <c r="BW25" s="149" t="s">
        <v>65</v>
      </c>
      <c r="BX25" s="147"/>
      <c r="BY25" s="147"/>
      <c r="BZ25" s="147"/>
      <c r="CA25" s="147"/>
      <c r="CB25" s="147"/>
      <c r="CC25" s="148"/>
      <c r="CD25" s="149" t="s">
        <v>161</v>
      </c>
      <c r="CE25" s="147"/>
      <c r="CF25" s="147"/>
      <c r="CG25" s="147"/>
      <c r="CH25" s="147"/>
      <c r="CI25" s="148"/>
      <c r="CJ25" s="149" t="s">
        <v>162</v>
      </c>
      <c r="CK25" s="147"/>
      <c r="CL25" s="147"/>
      <c r="CM25" s="147"/>
      <c r="CN25" s="148"/>
      <c r="CO25" s="149"/>
      <c r="CP25" s="147"/>
      <c r="CQ25" s="147"/>
      <c r="CR25" s="147"/>
      <c r="CS25" s="147"/>
      <c r="CT25" s="147"/>
      <c r="CU25" s="147"/>
    </row>
    <row r="26" spans="1:99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9"/>
      <c r="V26" s="147"/>
      <c r="W26" s="147"/>
      <c r="X26" s="148"/>
      <c r="Y26" s="149" t="s">
        <v>67</v>
      </c>
      <c r="Z26" s="147"/>
      <c r="AA26" s="147"/>
      <c r="AB26" s="147"/>
      <c r="AC26" s="147"/>
      <c r="AD26" s="147"/>
      <c r="AE26" s="148"/>
      <c r="AF26" s="149" t="s">
        <v>163</v>
      </c>
      <c r="AG26" s="147"/>
      <c r="AH26" s="147"/>
      <c r="AI26" s="147"/>
      <c r="AJ26" s="147"/>
      <c r="AK26" s="148"/>
      <c r="AL26" s="149" t="s">
        <v>157</v>
      </c>
      <c r="AM26" s="147"/>
      <c r="AN26" s="147"/>
      <c r="AO26" s="147"/>
      <c r="AP26" s="148"/>
      <c r="AQ26" s="149"/>
      <c r="AR26" s="147"/>
      <c r="AS26" s="147"/>
      <c r="AT26" s="147"/>
      <c r="AU26" s="147"/>
      <c r="AV26" s="147"/>
      <c r="AW26" s="148"/>
      <c r="AX26" s="149" t="s">
        <v>67</v>
      </c>
      <c r="AY26" s="147"/>
      <c r="AZ26" s="147"/>
      <c r="BA26" s="147"/>
      <c r="BB26" s="147"/>
      <c r="BC26" s="147"/>
      <c r="BD26" s="148"/>
      <c r="BE26" s="149" t="s">
        <v>163</v>
      </c>
      <c r="BF26" s="147"/>
      <c r="BG26" s="147"/>
      <c r="BH26" s="147"/>
      <c r="BI26" s="147"/>
      <c r="BJ26" s="148"/>
      <c r="BK26" s="149" t="s">
        <v>157</v>
      </c>
      <c r="BL26" s="147"/>
      <c r="BM26" s="147"/>
      <c r="BN26" s="147"/>
      <c r="BO26" s="148"/>
      <c r="BP26" s="149"/>
      <c r="BQ26" s="147"/>
      <c r="BR26" s="147"/>
      <c r="BS26" s="147"/>
      <c r="BT26" s="147"/>
      <c r="BU26" s="147"/>
      <c r="BV26" s="148"/>
      <c r="BW26" s="149" t="s">
        <v>67</v>
      </c>
      <c r="BX26" s="147"/>
      <c r="BY26" s="147"/>
      <c r="BZ26" s="147"/>
      <c r="CA26" s="147"/>
      <c r="CB26" s="147"/>
      <c r="CC26" s="148"/>
      <c r="CD26" s="149" t="s">
        <v>163</v>
      </c>
      <c r="CE26" s="147"/>
      <c r="CF26" s="147"/>
      <c r="CG26" s="147"/>
      <c r="CH26" s="147"/>
      <c r="CI26" s="148"/>
      <c r="CJ26" s="149" t="s">
        <v>157</v>
      </c>
      <c r="CK26" s="147"/>
      <c r="CL26" s="147"/>
      <c r="CM26" s="147"/>
      <c r="CN26" s="148"/>
      <c r="CO26" s="149"/>
      <c r="CP26" s="147"/>
      <c r="CQ26" s="147"/>
      <c r="CR26" s="147"/>
      <c r="CS26" s="147"/>
      <c r="CT26" s="147"/>
      <c r="CU26" s="147"/>
    </row>
    <row r="27" spans="1:99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49"/>
      <c r="V27" s="147"/>
      <c r="W27" s="147"/>
      <c r="X27" s="148"/>
      <c r="Y27" s="149" t="s">
        <v>164</v>
      </c>
      <c r="Z27" s="147"/>
      <c r="AA27" s="147"/>
      <c r="AB27" s="147"/>
      <c r="AC27" s="147"/>
      <c r="AD27" s="147"/>
      <c r="AE27" s="148"/>
      <c r="AF27" s="149" t="s">
        <v>165</v>
      </c>
      <c r="AG27" s="147"/>
      <c r="AH27" s="147"/>
      <c r="AI27" s="147"/>
      <c r="AJ27" s="147"/>
      <c r="AK27" s="148"/>
      <c r="AL27" s="149" t="s">
        <v>166</v>
      </c>
      <c r="AM27" s="147"/>
      <c r="AN27" s="147"/>
      <c r="AO27" s="147"/>
      <c r="AP27" s="148"/>
      <c r="AQ27" s="149"/>
      <c r="AR27" s="147"/>
      <c r="AS27" s="147"/>
      <c r="AT27" s="147"/>
      <c r="AU27" s="147"/>
      <c r="AV27" s="147"/>
      <c r="AW27" s="148"/>
      <c r="AX27" s="149" t="s">
        <v>164</v>
      </c>
      <c r="AY27" s="147"/>
      <c r="AZ27" s="147"/>
      <c r="BA27" s="147"/>
      <c r="BB27" s="147"/>
      <c r="BC27" s="147"/>
      <c r="BD27" s="148"/>
      <c r="BE27" s="149" t="s">
        <v>165</v>
      </c>
      <c r="BF27" s="147"/>
      <c r="BG27" s="147"/>
      <c r="BH27" s="147"/>
      <c r="BI27" s="147"/>
      <c r="BJ27" s="148"/>
      <c r="BK27" s="149" t="s">
        <v>166</v>
      </c>
      <c r="BL27" s="147"/>
      <c r="BM27" s="147"/>
      <c r="BN27" s="147"/>
      <c r="BO27" s="148"/>
      <c r="BP27" s="149"/>
      <c r="BQ27" s="147"/>
      <c r="BR27" s="147"/>
      <c r="BS27" s="147"/>
      <c r="BT27" s="147"/>
      <c r="BU27" s="147"/>
      <c r="BV27" s="148"/>
      <c r="BW27" s="149" t="s">
        <v>164</v>
      </c>
      <c r="BX27" s="147"/>
      <c r="BY27" s="147"/>
      <c r="BZ27" s="147"/>
      <c r="CA27" s="147"/>
      <c r="CB27" s="147"/>
      <c r="CC27" s="148"/>
      <c r="CD27" s="149" t="s">
        <v>165</v>
      </c>
      <c r="CE27" s="147"/>
      <c r="CF27" s="147"/>
      <c r="CG27" s="147"/>
      <c r="CH27" s="147"/>
      <c r="CI27" s="148"/>
      <c r="CJ27" s="149" t="s">
        <v>166</v>
      </c>
      <c r="CK27" s="147"/>
      <c r="CL27" s="147"/>
      <c r="CM27" s="147"/>
      <c r="CN27" s="148"/>
      <c r="CO27" s="149"/>
      <c r="CP27" s="147"/>
      <c r="CQ27" s="147"/>
      <c r="CR27" s="147"/>
      <c r="CS27" s="147"/>
      <c r="CT27" s="147"/>
      <c r="CU27" s="147"/>
    </row>
    <row r="28" spans="1:99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49"/>
      <c r="V28" s="147"/>
      <c r="W28" s="147"/>
      <c r="X28" s="148"/>
      <c r="Y28" s="149" t="s">
        <v>167</v>
      </c>
      <c r="Z28" s="147"/>
      <c r="AA28" s="147"/>
      <c r="AB28" s="147"/>
      <c r="AC28" s="147"/>
      <c r="AD28" s="147"/>
      <c r="AE28" s="148"/>
      <c r="AF28" s="149" t="s">
        <v>168</v>
      </c>
      <c r="AG28" s="147"/>
      <c r="AH28" s="147"/>
      <c r="AI28" s="147"/>
      <c r="AJ28" s="147"/>
      <c r="AK28" s="148"/>
      <c r="AL28" s="149" t="s">
        <v>169</v>
      </c>
      <c r="AM28" s="147"/>
      <c r="AN28" s="147"/>
      <c r="AO28" s="147"/>
      <c r="AP28" s="148"/>
      <c r="AQ28" s="149"/>
      <c r="AR28" s="147"/>
      <c r="AS28" s="147"/>
      <c r="AT28" s="147"/>
      <c r="AU28" s="147"/>
      <c r="AV28" s="147"/>
      <c r="AW28" s="148"/>
      <c r="AX28" s="149" t="s">
        <v>167</v>
      </c>
      <c r="AY28" s="147"/>
      <c r="AZ28" s="147"/>
      <c r="BA28" s="147"/>
      <c r="BB28" s="147"/>
      <c r="BC28" s="147"/>
      <c r="BD28" s="148"/>
      <c r="BE28" s="149" t="s">
        <v>168</v>
      </c>
      <c r="BF28" s="147"/>
      <c r="BG28" s="147"/>
      <c r="BH28" s="147"/>
      <c r="BI28" s="147"/>
      <c r="BJ28" s="148"/>
      <c r="BK28" s="149" t="s">
        <v>169</v>
      </c>
      <c r="BL28" s="147"/>
      <c r="BM28" s="147"/>
      <c r="BN28" s="147"/>
      <c r="BO28" s="148"/>
      <c r="BP28" s="149"/>
      <c r="BQ28" s="147"/>
      <c r="BR28" s="147"/>
      <c r="BS28" s="147"/>
      <c r="BT28" s="147"/>
      <c r="BU28" s="147"/>
      <c r="BV28" s="148"/>
      <c r="BW28" s="149" t="s">
        <v>167</v>
      </c>
      <c r="BX28" s="147"/>
      <c r="BY28" s="147"/>
      <c r="BZ28" s="147"/>
      <c r="CA28" s="147"/>
      <c r="CB28" s="147"/>
      <c r="CC28" s="148"/>
      <c r="CD28" s="149" t="s">
        <v>168</v>
      </c>
      <c r="CE28" s="147"/>
      <c r="CF28" s="147"/>
      <c r="CG28" s="147"/>
      <c r="CH28" s="147"/>
      <c r="CI28" s="148"/>
      <c r="CJ28" s="149" t="s">
        <v>169</v>
      </c>
      <c r="CK28" s="147"/>
      <c r="CL28" s="147"/>
      <c r="CM28" s="147"/>
      <c r="CN28" s="148"/>
      <c r="CO28" s="149"/>
      <c r="CP28" s="147"/>
      <c r="CQ28" s="147"/>
      <c r="CR28" s="147"/>
      <c r="CS28" s="147"/>
      <c r="CT28" s="147"/>
      <c r="CU28" s="147"/>
    </row>
    <row r="29" spans="1:99" x14ac:dyDescent="0.2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47"/>
      <c r="W29" s="147"/>
      <c r="X29" s="148"/>
      <c r="Y29" s="149"/>
      <c r="Z29" s="147"/>
      <c r="AA29" s="147"/>
      <c r="AB29" s="147"/>
      <c r="AC29" s="147"/>
      <c r="AD29" s="147"/>
      <c r="AE29" s="148"/>
      <c r="AF29" s="149" t="s">
        <v>170</v>
      </c>
      <c r="AG29" s="147"/>
      <c r="AH29" s="147"/>
      <c r="AI29" s="147"/>
      <c r="AJ29" s="147"/>
      <c r="AK29" s="148"/>
      <c r="AL29" s="149" t="s">
        <v>171</v>
      </c>
      <c r="AM29" s="147"/>
      <c r="AN29" s="147"/>
      <c r="AO29" s="147"/>
      <c r="AP29" s="148"/>
      <c r="AQ29" s="149"/>
      <c r="AR29" s="147"/>
      <c r="AS29" s="147"/>
      <c r="AT29" s="147"/>
      <c r="AU29" s="147"/>
      <c r="AV29" s="147"/>
      <c r="AW29" s="148"/>
      <c r="AX29" s="149"/>
      <c r="AY29" s="147"/>
      <c r="AZ29" s="147"/>
      <c r="BA29" s="147"/>
      <c r="BB29" s="147"/>
      <c r="BC29" s="147"/>
      <c r="BD29" s="148"/>
      <c r="BE29" s="149" t="s">
        <v>170</v>
      </c>
      <c r="BF29" s="147"/>
      <c r="BG29" s="147"/>
      <c r="BH29" s="147"/>
      <c r="BI29" s="147"/>
      <c r="BJ29" s="148"/>
      <c r="BK29" s="149" t="s">
        <v>171</v>
      </c>
      <c r="BL29" s="147"/>
      <c r="BM29" s="147"/>
      <c r="BN29" s="147"/>
      <c r="BO29" s="148"/>
      <c r="BP29" s="149"/>
      <c r="BQ29" s="147"/>
      <c r="BR29" s="147"/>
      <c r="BS29" s="147"/>
      <c r="BT29" s="147"/>
      <c r="BU29" s="147"/>
      <c r="BV29" s="148"/>
      <c r="BW29" s="149"/>
      <c r="BX29" s="147"/>
      <c r="BY29" s="147"/>
      <c r="BZ29" s="147"/>
      <c r="CA29" s="147"/>
      <c r="CB29" s="147"/>
      <c r="CC29" s="148"/>
      <c r="CD29" s="149" t="s">
        <v>170</v>
      </c>
      <c r="CE29" s="147"/>
      <c r="CF29" s="147"/>
      <c r="CG29" s="147"/>
      <c r="CH29" s="147"/>
      <c r="CI29" s="148"/>
      <c r="CJ29" s="149" t="s">
        <v>171</v>
      </c>
      <c r="CK29" s="147"/>
      <c r="CL29" s="147"/>
      <c r="CM29" s="147"/>
      <c r="CN29" s="148"/>
      <c r="CO29" s="149"/>
      <c r="CP29" s="147"/>
      <c r="CQ29" s="147"/>
      <c r="CR29" s="147"/>
      <c r="CS29" s="147"/>
      <c r="CT29" s="147"/>
      <c r="CU29" s="147"/>
    </row>
    <row r="30" spans="1:99" ht="13.5" thickBot="1" x14ac:dyDescent="0.25">
      <c r="A30" s="150">
        <v>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45">
        <v>2</v>
      </c>
      <c r="V30" s="145"/>
      <c r="W30" s="145"/>
      <c r="X30" s="145"/>
      <c r="Y30" s="145">
        <v>3</v>
      </c>
      <c r="Z30" s="145"/>
      <c r="AA30" s="145"/>
      <c r="AB30" s="145"/>
      <c r="AC30" s="145"/>
      <c r="AD30" s="145"/>
      <c r="AE30" s="145"/>
      <c r="AF30" s="145">
        <v>4</v>
      </c>
      <c r="AG30" s="145"/>
      <c r="AH30" s="145"/>
      <c r="AI30" s="145"/>
      <c r="AJ30" s="145"/>
      <c r="AK30" s="145"/>
      <c r="AL30" s="145">
        <v>5</v>
      </c>
      <c r="AM30" s="145"/>
      <c r="AN30" s="145"/>
      <c r="AO30" s="145"/>
      <c r="AP30" s="145"/>
      <c r="AQ30" s="145">
        <v>6</v>
      </c>
      <c r="AR30" s="145"/>
      <c r="AS30" s="145"/>
      <c r="AT30" s="145"/>
      <c r="AU30" s="145"/>
      <c r="AV30" s="145"/>
      <c r="AW30" s="145"/>
      <c r="AX30" s="145">
        <v>7</v>
      </c>
      <c r="AY30" s="145"/>
      <c r="AZ30" s="145"/>
      <c r="BA30" s="145"/>
      <c r="BB30" s="145"/>
      <c r="BC30" s="145"/>
      <c r="BD30" s="145"/>
      <c r="BE30" s="145">
        <v>8</v>
      </c>
      <c r="BF30" s="145"/>
      <c r="BG30" s="145"/>
      <c r="BH30" s="145"/>
      <c r="BI30" s="145"/>
      <c r="BJ30" s="145"/>
      <c r="BK30" s="145">
        <v>9</v>
      </c>
      <c r="BL30" s="145"/>
      <c r="BM30" s="145"/>
      <c r="BN30" s="145"/>
      <c r="BO30" s="145"/>
      <c r="BP30" s="145">
        <v>10</v>
      </c>
      <c r="BQ30" s="145"/>
      <c r="BR30" s="145"/>
      <c r="BS30" s="145"/>
      <c r="BT30" s="145"/>
      <c r="BU30" s="145"/>
      <c r="BV30" s="145"/>
      <c r="BW30" s="145">
        <v>11</v>
      </c>
      <c r="BX30" s="145"/>
      <c r="BY30" s="145"/>
      <c r="BZ30" s="145"/>
      <c r="CA30" s="145"/>
      <c r="CB30" s="145"/>
      <c r="CC30" s="145"/>
      <c r="CD30" s="145">
        <v>12</v>
      </c>
      <c r="CE30" s="145"/>
      <c r="CF30" s="145"/>
      <c r="CG30" s="145"/>
      <c r="CH30" s="145"/>
      <c r="CI30" s="145"/>
      <c r="CJ30" s="145">
        <v>13</v>
      </c>
      <c r="CK30" s="145"/>
      <c r="CL30" s="145"/>
      <c r="CM30" s="145"/>
      <c r="CN30" s="145"/>
      <c r="CO30" s="145">
        <v>14</v>
      </c>
      <c r="CP30" s="145"/>
      <c r="CQ30" s="145"/>
      <c r="CR30" s="145"/>
      <c r="CS30" s="145"/>
      <c r="CT30" s="145"/>
      <c r="CU30" s="146"/>
    </row>
    <row r="31" spans="1:99" ht="15" customHeight="1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42" t="s">
        <v>62</v>
      </c>
      <c r="V31" s="143"/>
      <c r="W31" s="143"/>
      <c r="X31" s="144"/>
      <c r="Y31" s="133"/>
      <c r="Z31" s="134"/>
      <c r="AA31" s="134"/>
      <c r="AB31" s="134"/>
      <c r="AC31" s="134"/>
      <c r="AD31" s="134"/>
      <c r="AE31" s="135"/>
      <c r="AF31" s="133"/>
      <c r="AG31" s="134"/>
      <c r="AH31" s="134"/>
      <c r="AI31" s="134"/>
      <c r="AJ31" s="134"/>
      <c r="AK31" s="135"/>
      <c r="AL31" s="133"/>
      <c r="AM31" s="134"/>
      <c r="AN31" s="134"/>
      <c r="AO31" s="134"/>
      <c r="AP31" s="135"/>
      <c r="AQ31" s="133"/>
      <c r="AR31" s="134"/>
      <c r="AS31" s="134"/>
      <c r="AT31" s="134"/>
      <c r="AU31" s="134"/>
      <c r="AV31" s="134"/>
      <c r="AW31" s="135"/>
      <c r="AX31" s="133"/>
      <c r="AY31" s="134"/>
      <c r="AZ31" s="134"/>
      <c r="BA31" s="134"/>
      <c r="BB31" s="134"/>
      <c r="BC31" s="134"/>
      <c r="BD31" s="135"/>
      <c r="BE31" s="133"/>
      <c r="BF31" s="134"/>
      <c r="BG31" s="134"/>
      <c r="BH31" s="134"/>
      <c r="BI31" s="134"/>
      <c r="BJ31" s="135"/>
      <c r="BK31" s="133"/>
      <c r="BL31" s="134"/>
      <c r="BM31" s="134"/>
      <c r="BN31" s="134"/>
      <c r="BO31" s="135"/>
      <c r="BP31" s="133"/>
      <c r="BQ31" s="134"/>
      <c r="BR31" s="134"/>
      <c r="BS31" s="134"/>
      <c r="BT31" s="134"/>
      <c r="BU31" s="134"/>
      <c r="BV31" s="135"/>
      <c r="BW31" s="133"/>
      <c r="BX31" s="134"/>
      <c r="BY31" s="134"/>
      <c r="BZ31" s="134"/>
      <c r="CA31" s="134"/>
      <c r="CB31" s="134"/>
      <c r="CC31" s="135"/>
      <c r="CD31" s="133"/>
      <c r="CE31" s="134"/>
      <c r="CF31" s="134"/>
      <c r="CG31" s="134"/>
      <c r="CH31" s="134"/>
      <c r="CI31" s="135"/>
      <c r="CJ31" s="133"/>
      <c r="CK31" s="134"/>
      <c r="CL31" s="134"/>
      <c r="CM31" s="134"/>
      <c r="CN31" s="135"/>
      <c r="CO31" s="133"/>
      <c r="CP31" s="134"/>
      <c r="CQ31" s="134"/>
      <c r="CR31" s="134"/>
      <c r="CS31" s="134"/>
      <c r="CT31" s="134"/>
      <c r="CU31" s="136"/>
    </row>
    <row r="32" spans="1:99" ht="15" customHeight="1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19" t="s">
        <v>63</v>
      </c>
      <c r="V32" s="120"/>
      <c r="W32" s="120"/>
      <c r="X32" s="121"/>
      <c r="Y32" s="122"/>
      <c r="Z32" s="123"/>
      <c r="AA32" s="123"/>
      <c r="AB32" s="123"/>
      <c r="AC32" s="123"/>
      <c r="AD32" s="123"/>
      <c r="AE32" s="124"/>
      <c r="AF32" s="122"/>
      <c r="AG32" s="123"/>
      <c r="AH32" s="123"/>
      <c r="AI32" s="123"/>
      <c r="AJ32" s="123"/>
      <c r="AK32" s="124"/>
      <c r="AL32" s="122"/>
      <c r="AM32" s="123"/>
      <c r="AN32" s="123"/>
      <c r="AO32" s="123"/>
      <c r="AP32" s="124"/>
      <c r="AQ32" s="122"/>
      <c r="AR32" s="123"/>
      <c r="AS32" s="123"/>
      <c r="AT32" s="123"/>
      <c r="AU32" s="123"/>
      <c r="AV32" s="123"/>
      <c r="AW32" s="124"/>
      <c r="AX32" s="122"/>
      <c r="AY32" s="123"/>
      <c r="AZ32" s="123"/>
      <c r="BA32" s="123"/>
      <c r="BB32" s="123"/>
      <c r="BC32" s="123"/>
      <c r="BD32" s="124"/>
      <c r="BE32" s="122"/>
      <c r="BF32" s="123"/>
      <c r="BG32" s="123"/>
      <c r="BH32" s="123"/>
      <c r="BI32" s="123"/>
      <c r="BJ32" s="124"/>
      <c r="BK32" s="122"/>
      <c r="BL32" s="123"/>
      <c r="BM32" s="123"/>
      <c r="BN32" s="123"/>
      <c r="BO32" s="124"/>
      <c r="BP32" s="122"/>
      <c r="BQ32" s="123"/>
      <c r="BR32" s="123"/>
      <c r="BS32" s="123"/>
      <c r="BT32" s="123"/>
      <c r="BU32" s="123"/>
      <c r="BV32" s="124"/>
      <c r="BW32" s="122"/>
      <c r="BX32" s="123"/>
      <c r="BY32" s="123"/>
      <c r="BZ32" s="123"/>
      <c r="CA32" s="123"/>
      <c r="CB32" s="123"/>
      <c r="CC32" s="124"/>
      <c r="CD32" s="122"/>
      <c r="CE32" s="123"/>
      <c r="CF32" s="123"/>
      <c r="CG32" s="123"/>
      <c r="CH32" s="123"/>
      <c r="CI32" s="124"/>
      <c r="CJ32" s="122"/>
      <c r="CK32" s="123"/>
      <c r="CL32" s="123"/>
      <c r="CM32" s="123"/>
      <c r="CN32" s="124"/>
      <c r="CO32" s="122"/>
      <c r="CP32" s="123"/>
      <c r="CQ32" s="123"/>
      <c r="CR32" s="123"/>
      <c r="CS32" s="123"/>
      <c r="CT32" s="123"/>
      <c r="CU32" s="137"/>
    </row>
    <row r="33" spans="1:99" ht="1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8"/>
      <c r="U33" s="119"/>
      <c r="V33" s="120"/>
      <c r="W33" s="120"/>
      <c r="X33" s="121"/>
      <c r="Y33" s="122"/>
      <c r="Z33" s="123"/>
      <c r="AA33" s="123"/>
      <c r="AB33" s="123"/>
      <c r="AC33" s="123"/>
      <c r="AD33" s="123"/>
      <c r="AE33" s="124"/>
      <c r="AF33" s="122"/>
      <c r="AG33" s="123"/>
      <c r="AH33" s="123"/>
      <c r="AI33" s="123"/>
      <c r="AJ33" s="123"/>
      <c r="AK33" s="124"/>
      <c r="AL33" s="122"/>
      <c r="AM33" s="123"/>
      <c r="AN33" s="123"/>
      <c r="AO33" s="123"/>
      <c r="AP33" s="124"/>
      <c r="AQ33" s="122"/>
      <c r="AR33" s="123"/>
      <c r="AS33" s="123"/>
      <c r="AT33" s="123"/>
      <c r="AU33" s="123"/>
      <c r="AV33" s="123"/>
      <c r="AW33" s="124"/>
      <c r="AX33" s="122"/>
      <c r="AY33" s="123"/>
      <c r="AZ33" s="123"/>
      <c r="BA33" s="123"/>
      <c r="BB33" s="123"/>
      <c r="BC33" s="123"/>
      <c r="BD33" s="124"/>
      <c r="BE33" s="122"/>
      <c r="BF33" s="123"/>
      <c r="BG33" s="123"/>
      <c r="BH33" s="123"/>
      <c r="BI33" s="123"/>
      <c r="BJ33" s="124"/>
      <c r="BK33" s="122"/>
      <c r="BL33" s="123"/>
      <c r="BM33" s="123"/>
      <c r="BN33" s="123"/>
      <c r="BO33" s="124"/>
      <c r="BP33" s="122"/>
      <c r="BQ33" s="123"/>
      <c r="BR33" s="123"/>
      <c r="BS33" s="123"/>
      <c r="BT33" s="123"/>
      <c r="BU33" s="123"/>
      <c r="BV33" s="124"/>
      <c r="BW33" s="122"/>
      <c r="BX33" s="123"/>
      <c r="BY33" s="123"/>
      <c r="BZ33" s="123"/>
      <c r="CA33" s="123"/>
      <c r="CB33" s="123"/>
      <c r="CC33" s="124"/>
      <c r="CD33" s="122"/>
      <c r="CE33" s="123"/>
      <c r="CF33" s="123"/>
      <c r="CG33" s="123"/>
      <c r="CH33" s="123"/>
      <c r="CI33" s="124"/>
      <c r="CJ33" s="122"/>
      <c r="CK33" s="123"/>
      <c r="CL33" s="123"/>
      <c r="CM33" s="123"/>
      <c r="CN33" s="124"/>
      <c r="CO33" s="122"/>
      <c r="CP33" s="123"/>
      <c r="CQ33" s="123"/>
      <c r="CR33" s="123"/>
      <c r="CS33" s="123"/>
      <c r="CT33" s="123"/>
      <c r="CU33" s="137"/>
    </row>
    <row r="34" spans="1:99" ht="15" customHeight="1" thickBot="1" x14ac:dyDescent="0.25">
      <c r="A34" s="125" t="s">
        <v>40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27" t="s">
        <v>38</v>
      </c>
      <c r="V34" s="128"/>
      <c r="W34" s="128"/>
      <c r="X34" s="128"/>
      <c r="Y34" s="129" t="s">
        <v>41</v>
      </c>
      <c r="Z34" s="129"/>
      <c r="AA34" s="129"/>
      <c r="AB34" s="129"/>
      <c r="AC34" s="129"/>
      <c r="AD34" s="129"/>
      <c r="AE34" s="129"/>
      <c r="AF34" s="129" t="s">
        <v>41</v>
      </c>
      <c r="AG34" s="129"/>
      <c r="AH34" s="129"/>
      <c r="AI34" s="129"/>
      <c r="AJ34" s="129"/>
      <c r="AK34" s="129"/>
      <c r="AL34" s="129" t="s">
        <v>41</v>
      </c>
      <c r="AM34" s="129"/>
      <c r="AN34" s="129"/>
      <c r="AO34" s="129"/>
      <c r="AP34" s="129"/>
      <c r="AQ34" s="130"/>
      <c r="AR34" s="130"/>
      <c r="AS34" s="130"/>
      <c r="AT34" s="130"/>
      <c r="AU34" s="130"/>
      <c r="AV34" s="130"/>
      <c r="AW34" s="131"/>
      <c r="AX34" s="129" t="s">
        <v>41</v>
      </c>
      <c r="AY34" s="129"/>
      <c r="AZ34" s="129"/>
      <c r="BA34" s="129"/>
      <c r="BB34" s="129"/>
      <c r="BC34" s="129"/>
      <c r="BD34" s="129"/>
      <c r="BE34" s="129" t="s">
        <v>41</v>
      </c>
      <c r="BF34" s="129"/>
      <c r="BG34" s="129"/>
      <c r="BH34" s="129"/>
      <c r="BI34" s="129"/>
      <c r="BJ34" s="129"/>
      <c r="BK34" s="129" t="s">
        <v>41</v>
      </c>
      <c r="BL34" s="129"/>
      <c r="BM34" s="129"/>
      <c r="BN34" s="129"/>
      <c r="BO34" s="129"/>
      <c r="BP34" s="130"/>
      <c r="BQ34" s="130"/>
      <c r="BR34" s="130"/>
      <c r="BS34" s="130"/>
      <c r="BT34" s="130"/>
      <c r="BU34" s="130"/>
      <c r="BV34" s="131"/>
      <c r="BW34" s="129" t="s">
        <v>41</v>
      </c>
      <c r="BX34" s="129"/>
      <c r="BY34" s="129"/>
      <c r="BZ34" s="129"/>
      <c r="CA34" s="129"/>
      <c r="CB34" s="129"/>
      <c r="CC34" s="129"/>
      <c r="CD34" s="129" t="s">
        <v>41</v>
      </c>
      <c r="CE34" s="129"/>
      <c r="CF34" s="129"/>
      <c r="CG34" s="129"/>
      <c r="CH34" s="129"/>
      <c r="CI34" s="129"/>
      <c r="CJ34" s="129" t="s">
        <v>41</v>
      </c>
      <c r="CK34" s="129"/>
      <c r="CL34" s="129"/>
      <c r="CM34" s="129"/>
      <c r="CN34" s="129"/>
      <c r="CO34" s="130"/>
      <c r="CP34" s="130"/>
      <c r="CQ34" s="130"/>
      <c r="CR34" s="130"/>
      <c r="CS34" s="130"/>
      <c r="CT34" s="130"/>
      <c r="CU34" s="132"/>
    </row>
  </sheetData>
  <sheetProtection selectLockedCells="1" selectUnlockedCells="1"/>
  <mergeCells count="328">
    <mergeCell ref="BW7:CC7"/>
    <mergeCell ref="CD7:CI7"/>
    <mergeCell ref="CJ7:CN7"/>
    <mergeCell ref="CO7:CU7"/>
    <mergeCell ref="A5:T5"/>
    <mergeCell ref="U5:X5"/>
    <mergeCell ref="Y5:AW5"/>
    <mergeCell ref="AX5:BV5"/>
    <mergeCell ref="BW5:CU5"/>
    <mergeCell ref="A6:T6"/>
    <mergeCell ref="U6:X6"/>
    <mergeCell ref="Y6:AW6"/>
    <mergeCell ref="AX6:BV6"/>
    <mergeCell ref="BW6:CU6"/>
    <mergeCell ref="BP8:BV8"/>
    <mergeCell ref="BW8:CC8"/>
    <mergeCell ref="CD8:CI8"/>
    <mergeCell ref="CJ8:CN8"/>
    <mergeCell ref="CO8:CU8"/>
    <mergeCell ref="A7:T7"/>
    <mergeCell ref="U7:X7"/>
    <mergeCell ref="Y7:AE7"/>
    <mergeCell ref="AF7:AK7"/>
    <mergeCell ref="AL7:AP7"/>
    <mergeCell ref="A8:T8"/>
    <mergeCell ref="U8:X8"/>
    <mergeCell ref="Y8:AE8"/>
    <mergeCell ref="AF8:AK8"/>
    <mergeCell ref="AL8:AP8"/>
    <mergeCell ref="AQ8:AW8"/>
    <mergeCell ref="AX8:BD8"/>
    <mergeCell ref="BE8:BJ8"/>
    <mergeCell ref="BK8:BO8"/>
    <mergeCell ref="AQ7:AW7"/>
    <mergeCell ref="AX7:BD7"/>
    <mergeCell ref="BE7:BJ7"/>
    <mergeCell ref="BK7:BO7"/>
    <mergeCell ref="BP7:BV7"/>
    <mergeCell ref="A9:T9"/>
    <mergeCell ref="U9:X9"/>
    <mergeCell ref="Y9:AE9"/>
    <mergeCell ref="AF9:AK9"/>
    <mergeCell ref="AL9:AP9"/>
    <mergeCell ref="AQ9:AW9"/>
    <mergeCell ref="AX9:BD9"/>
    <mergeCell ref="BE9:BJ9"/>
    <mergeCell ref="BK9:BO9"/>
    <mergeCell ref="BW11:CC11"/>
    <mergeCell ref="CD11:CI11"/>
    <mergeCell ref="CJ11:CN11"/>
    <mergeCell ref="CO11:CU11"/>
    <mergeCell ref="A10:T10"/>
    <mergeCell ref="U10:X10"/>
    <mergeCell ref="Y10:AE10"/>
    <mergeCell ref="AF10:AK10"/>
    <mergeCell ref="AL10:AP10"/>
    <mergeCell ref="AQ10:AW10"/>
    <mergeCell ref="AX10:BD10"/>
    <mergeCell ref="BE10:BJ10"/>
    <mergeCell ref="BK10:BO10"/>
    <mergeCell ref="BP9:BV9"/>
    <mergeCell ref="BW9:CC9"/>
    <mergeCell ref="CD9:CI9"/>
    <mergeCell ref="CJ9:CN9"/>
    <mergeCell ref="CO9:CU9"/>
    <mergeCell ref="BP10:BV10"/>
    <mergeCell ref="BW10:CC10"/>
    <mergeCell ref="CD10:CI10"/>
    <mergeCell ref="CJ10:CN10"/>
    <mergeCell ref="CO10:CU10"/>
    <mergeCell ref="BP12:BV12"/>
    <mergeCell ref="BW12:CC12"/>
    <mergeCell ref="CD12:CI12"/>
    <mergeCell ref="CJ12:CN12"/>
    <mergeCell ref="CO12:CU12"/>
    <mergeCell ref="A11:T11"/>
    <mergeCell ref="U11:X11"/>
    <mergeCell ref="Y11:AE11"/>
    <mergeCell ref="AF11:AK11"/>
    <mergeCell ref="AL11:AP11"/>
    <mergeCell ref="A12:T12"/>
    <mergeCell ref="U12:X12"/>
    <mergeCell ref="Y12:AE12"/>
    <mergeCell ref="AF12:AK12"/>
    <mergeCell ref="AL12:AP12"/>
    <mergeCell ref="AQ12:AW12"/>
    <mergeCell ref="AX12:BD12"/>
    <mergeCell ref="BE12:BJ12"/>
    <mergeCell ref="BK12:BO12"/>
    <mergeCell ref="AQ11:AW11"/>
    <mergeCell ref="AX11:BD11"/>
    <mergeCell ref="BE11:BJ11"/>
    <mergeCell ref="BK11:BO11"/>
    <mergeCell ref="BP11:BV11"/>
    <mergeCell ref="A13:T13"/>
    <mergeCell ref="U13:X13"/>
    <mergeCell ref="Y13:AE13"/>
    <mergeCell ref="AF13:AK13"/>
    <mergeCell ref="AL13:AP13"/>
    <mergeCell ref="AQ13:AW13"/>
    <mergeCell ref="AX13:BD13"/>
    <mergeCell ref="BE13:BJ13"/>
    <mergeCell ref="BK13:BO13"/>
    <mergeCell ref="BW15:CC15"/>
    <mergeCell ref="CD15:CI15"/>
    <mergeCell ref="CJ15:CN15"/>
    <mergeCell ref="CO15:CU15"/>
    <mergeCell ref="A14:T14"/>
    <mergeCell ref="U14:X14"/>
    <mergeCell ref="Y14:AE14"/>
    <mergeCell ref="AF14:AK14"/>
    <mergeCell ref="AL14:AP14"/>
    <mergeCell ref="AQ14:AW14"/>
    <mergeCell ref="AX14:BD14"/>
    <mergeCell ref="BE14:BJ14"/>
    <mergeCell ref="BK14:BO14"/>
    <mergeCell ref="BP13:BV13"/>
    <mergeCell ref="BW13:CC13"/>
    <mergeCell ref="CD13:CI13"/>
    <mergeCell ref="CJ13:CN13"/>
    <mergeCell ref="CO13:CU13"/>
    <mergeCell ref="BP14:BV14"/>
    <mergeCell ref="BW14:CC14"/>
    <mergeCell ref="CD14:CI14"/>
    <mergeCell ref="CJ14:CN14"/>
    <mergeCell ref="CO14:CU14"/>
    <mergeCell ref="BP16:BV16"/>
    <mergeCell ref="BW16:CC16"/>
    <mergeCell ref="CD16:CI16"/>
    <mergeCell ref="CJ16:CN16"/>
    <mergeCell ref="CO16:CU16"/>
    <mergeCell ref="A15:T15"/>
    <mergeCell ref="U15:X15"/>
    <mergeCell ref="Y15:AE15"/>
    <mergeCell ref="AF15:AK15"/>
    <mergeCell ref="AL15:AP15"/>
    <mergeCell ref="A16:T16"/>
    <mergeCell ref="U16:X16"/>
    <mergeCell ref="Y16:AE16"/>
    <mergeCell ref="AF16:AK16"/>
    <mergeCell ref="AL16:AP16"/>
    <mergeCell ref="AQ16:AW16"/>
    <mergeCell ref="AX16:BD16"/>
    <mergeCell ref="BE16:BJ16"/>
    <mergeCell ref="BK16:BO16"/>
    <mergeCell ref="AQ15:AW15"/>
    <mergeCell ref="AX15:BD15"/>
    <mergeCell ref="BE15:BJ15"/>
    <mergeCell ref="BK15:BO15"/>
    <mergeCell ref="BP15:BV15"/>
    <mergeCell ref="CJ17:CN17"/>
    <mergeCell ref="CO17:CU17"/>
    <mergeCell ref="A22:T22"/>
    <mergeCell ref="U22:X22"/>
    <mergeCell ref="Y22:AW22"/>
    <mergeCell ref="AX22:BV22"/>
    <mergeCell ref="BW22:CU22"/>
    <mergeCell ref="AX17:BD17"/>
    <mergeCell ref="BE17:BJ17"/>
    <mergeCell ref="BK17:BO17"/>
    <mergeCell ref="BP17:BV17"/>
    <mergeCell ref="BW17:CC17"/>
    <mergeCell ref="CD17:CI17"/>
    <mergeCell ref="A17:T17"/>
    <mergeCell ref="U17:X17"/>
    <mergeCell ref="Y17:AE17"/>
    <mergeCell ref="AF17:AK17"/>
    <mergeCell ref="AL17:AP17"/>
    <mergeCell ref="AQ17:AW17"/>
    <mergeCell ref="AX25:BD25"/>
    <mergeCell ref="BE25:BJ25"/>
    <mergeCell ref="BK25:BO25"/>
    <mergeCell ref="A23:T23"/>
    <mergeCell ref="U23:X23"/>
    <mergeCell ref="Y23:AW23"/>
    <mergeCell ref="AX23:BV23"/>
    <mergeCell ref="BW23:CU23"/>
    <mergeCell ref="A24:T24"/>
    <mergeCell ref="U24:X24"/>
    <mergeCell ref="Y24:AE24"/>
    <mergeCell ref="AF24:AK24"/>
    <mergeCell ref="AL24:AP24"/>
    <mergeCell ref="AQ24:AW24"/>
    <mergeCell ref="AX24:BD24"/>
    <mergeCell ref="BE24:BJ24"/>
    <mergeCell ref="BK24:BO24"/>
    <mergeCell ref="BP24:BV24"/>
    <mergeCell ref="BW24:CC24"/>
    <mergeCell ref="CD24:CI24"/>
    <mergeCell ref="CJ24:CN24"/>
    <mergeCell ref="CO24:CU24"/>
    <mergeCell ref="BP25:BV25"/>
    <mergeCell ref="BW25:CC25"/>
    <mergeCell ref="CD25:CI25"/>
    <mergeCell ref="CJ25:CN25"/>
    <mergeCell ref="CO25:CU25"/>
    <mergeCell ref="A26:T26"/>
    <mergeCell ref="U26:X26"/>
    <mergeCell ref="Y26:AE26"/>
    <mergeCell ref="AF26:AK26"/>
    <mergeCell ref="AL26:AP26"/>
    <mergeCell ref="AQ26:AW26"/>
    <mergeCell ref="AX26:BD26"/>
    <mergeCell ref="BE26:BJ26"/>
    <mergeCell ref="BK26:BO26"/>
    <mergeCell ref="BP26:BV26"/>
    <mergeCell ref="BW26:CC26"/>
    <mergeCell ref="CD26:CI26"/>
    <mergeCell ref="CJ26:CN26"/>
    <mergeCell ref="CO26:CU26"/>
    <mergeCell ref="A25:T25"/>
    <mergeCell ref="U25:X25"/>
    <mergeCell ref="Y25:AE25"/>
    <mergeCell ref="AF25:AK25"/>
    <mergeCell ref="AL25:AP25"/>
    <mergeCell ref="AQ25:AW25"/>
    <mergeCell ref="A27:T27"/>
    <mergeCell ref="U27:X27"/>
    <mergeCell ref="Y27:AE27"/>
    <mergeCell ref="AF27:AK27"/>
    <mergeCell ref="AL27:AP27"/>
    <mergeCell ref="AQ27:AW27"/>
    <mergeCell ref="AX27:BD27"/>
    <mergeCell ref="BE27:BJ27"/>
    <mergeCell ref="BK27:BO27"/>
    <mergeCell ref="BW29:CC29"/>
    <mergeCell ref="CD29:CI29"/>
    <mergeCell ref="CJ29:CN29"/>
    <mergeCell ref="CO29:CU29"/>
    <mergeCell ref="A28:T28"/>
    <mergeCell ref="U28:X28"/>
    <mergeCell ref="Y28:AE28"/>
    <mergeCell ref="AF28:AK28"/>
    <mergeCell ref="AL28:AP28"/>
    <mergeCell ref="AQ28:AW28"/>
    <mergeCell ref="AX28:BD28"/>
    <mergeCell ref="BE28:BJ28"/>
    <mergeCell ref="BK28:BO28"/>
    <mergeCell ref="BP27:BV27"/>
    <mergeCell ref="BW27:CC27"/>
    <mergeCell ref="CD27:CI27"/>
    <mergeCell ref="CJ27:CN27"/>
    <mergeCell ref="CO27:CU27"/>
    <mergeCell ref="BP28:BV28"/>
    <mergeCell ref="BW28:CC28"/>
    <mergeCell ref="CD28:CI28"/>
    <mergeCell ref="CJ28:CN28"/>
    <mergeCell ref="CO28:CU28"/>
    <mergeCell ref="BP30:BV30"/>
    <mergeCell ref="BW30:CC30"/>
    <mergeCell ref="CD30:CI30"/>
    <mergeCell ref="CJ30:CN30"/>
    <mergeCell ref="CO30:CU30"/>
    <mergeCell ref="A29:T29"/>
    <mergeCell ref="U29:X29"/>
    <mergeCell ref="Y29:AE29"/>
    <mergeCell ref="AF29:AK29"/>
    <mergeCell ref="AL29:AP29"/>
    <mergeCell ref="A30:T30"/>
    <mergeCell ref="U30:X30"/>
    <mergeCell ref="Y30:AE30"/>
    <mergeCell ref="AF30:AK30"/>
    <mergeCell ref="AL30:AP30"/>
    <mergeCell ref="AQ30:AW30"/>
    <mergeCell ref="AX30:BD30"/>
    <mergeCell ref="BE30:BJ30"/>
    <mergeCell ref="BK30:BO30"/>
    <mergeCell ref="AQ29:AW29"/>
    <mergeCell ref="AX29:BD29"/>
    <mergeCell ref="BE29:BJ29"/>
    <mergeCell ref="BK29:BO29"/>
    <mergeCell ref="BP29:BV29"/>
    <mergeCell ref="A31:T31"/>
    <mergeCell ref="U31:X31"/>
    <mergeCell ref="Y31:AE31"/>
    <mergeCell ref="AF31:AK31"/>
    <mergeCell ref="AL31:AP31"/>
    <mergeCell ref="AQ31:AW31"/>
    <mergeCell ref="AX31:BD31"/>
    <mergeCell ref="BE31:BJ31"/>
    <mergeCell ref="BK31:BO31"/>
    <mergeCell ref="A32:T32"/>
    <mergeCell ref="U32:X32"/>
    <mergeCell ref="Y32:AE32"/>
    <mergeCell ref="AF32:AK32"/>
    <mergeCell ref="AL32:AP32"/>
    <mergeCell ref="AQ32:AW32"/>
    <mergeCell ref="AX32:BD32"/>
    <mergeCell ref="BE32:BJ32"/>
    <mergeCell ref="BK32:BO32"/>
    <mergeCell ref="AQ33:AW33"/>
    <mergeCell ref="AX33:BD33"/>
    <mergeCell ref="BE33:BJ33"/>
    <mergeCell ref="BK33:BO33"/>
    <mergeCell ref="BP31:BV31"/>
    <mergeCell ref="BW31:CC31"/>
    <mergeCell ref="CD31:CI31"/>
    <mergeCell ref="CJ31:CN31"/>
    <mergeCell ref="CO31:CU31"/>
    <mergeCell ref="BP32:BV32"/>
    <mergeCell ref="BW32:CC32"/>
    <mergeCell ref="CD32:CI32"/>
    <mergeCell ref="CJ32:CN32"/>
    <mergeCell ref="CO32:CU32"/>
    <mergeCell ref="BP33:BV33"/>
    <mergeCell ref="BW33:CC33"/>
    <mergeCell ref="CD33:CI33"/>
    <mergeCell ref="CJ33:CN33"/>
    <mergeCell ref="CO33:CU33"/>
    <mergeCell ref="AQ34:AW34"/>
    <mergeCell ref="AX34:BD34"/>
    <mergeCell ref="CO34:CU34"/>
    <mergeCell ref="BE34:BJ34"/>
    <mergeCell ref="BK34:BO34"/>
    <mergeCell ref="BP34:BV34"/>
    <mergeCell ref="BW34:CC34"/>
    <mergeCell ref="CD34:CI34"/>
    <mergeCell ref="CJ34:CN34"/>
    <mergeCell ref="A33:T33"/>
    <mergeCell ref="U33:X33"/>
    <mergeCell ref="Y33:AE33"/>
    <mergeCell ref="AF33:AK33"/>
    <mergeCell ref="AL33:AP33"/>
    <mergeCell ref="A34:T34"/>
    <mergeCell ref="U34:X34"/>
    <mergeCell ref="Y34:AE34"/>
    <mergeCell ref="AF34:AK34"/>
    <mergeCell ref="AL34:AP34"/>
  </mergeCells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3</vt:i4>
      </vt:variant>
    </vt:vector>
  </HeadingPairs>
  <TitlesOfParts>
    <vt:vector size="50" baseType="lpstr">
      <vt:lpstr>113 Свод</vt:lpstr>
      <vt:lpstr>расчет113</vt:lpstr>
      <vt:lpstr>распределение113</vt:lpstr>
      <vt:lpstr>112 Свод</vt:lpstr>
      <vt:lpstr>расчет за искл.ФОТ</vt:lpstr>
      <vt:lpstr>командировки</vt:lpstr>
      <vt:lpstr>компенсация работникам</vt:lpstr>
      <vt:lpstr>суточные</vt:lpstr>
      <vt:lpstr>мед.осмотр и иные расходы</vt:lpstr>
      <vt:lpstr>распределение112</vt:lpstr>
      <vt:lpstr>321 Свод</vt:lpstr>
      <vt:lpstr>соц.выплаты </vt:lpstr>
      <vt:lpstr>распределение 321</vt:lpstr>
      <vt:lpstr>350 Свод</vt:lpstr>
      <vt:lpstr>премии и гранты</vt:lpstr>
      <vt:lpstr>распределение 350</vt:lpstr>
      <vt:lpstr>360 Свод</vt:lpstr>
      <vt:lpstr>иные выплаты </vt:lpstr>
      <vt:lpstr>распределение 360</vt:lpstr>
      <vt:lpstr>851 Свод</vt:lpstr>
      <vt:lpstr>расчет имущество</vt:lpstr>
      <vt:lpstr>1 год</vt:lpstr>
      <vt:lpstr>2 год расчет</vt:lpstr>
      <vt:lpstr>расчет зем.налога</vt:lpstr>
      <vt:lpstr>расчет 1 год</vt:lpstr>
      <vt:lpstr>2 год</vt:lpstr>
      <vt:lpstr>распределение 851</vt:lpstr>
      <vt:lpstr>852 Свод</vt:lpstr>
      <vt:lpstr>прочие налоги</vt:lpstr>
      <vt:lpstr>транспортный налог</vt:lpstr>
      <vt:lpstr> транспортный 1 год</vt:lpstr>
      <vt:lpstr>трансп.2 год</vt:lpstr>
      <vt:lpstr>госпошлина</vt:lpstr>
      <vt:lpstr>распределение 852</vt:lpstr>
      <vt:lpstr>853 Свод</vt:lpstr>
      <vt:lpstr>штрафы, пени</vt:lpstr>
      <vt:lpstr>расчет иных платежей</vt:lpstr>
      <vt:lpstr>распределение 853</vt:lpstr>
      <vt:lpstr>831 Свод</vt:lpstr>
      <vt:lpstr>судебные акты</vt:lpstr>
      <vt:lpstr>распределение 831</vt:lpstr>
      <vt:lpstr>244 Свод</vt:lpstr>
      <vt:lpstr>детализированный расчет</vt:lpstr>
      <vt:lpstr>180 Свод</vt:lpstr>
      <vt:lpstr>налог на прибыль</vt:lpstr>
      <vt:lpstr>610 Свод</vt:lpstr>
      <vt:lpstr>расчет проч.выплат</vt:lpstr>
      <vt:lpstr>'расчет за искл.ФОТ'!Заголовки_для_печати</vt:lpstr>
      <vt:lpstr>'расчет проч.выплат'!Заголовки_для_печати</vt:lpstr>
      <vt:lpstr>'детализированный расчет'!Область_печати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cbu13-7</dc:creator>
  <cp:lastModifiedBy>User</cp:lastModifiedBy>
  <cp:lastPrinted>2022-10-27T08:10:52Z</cp:lastPrinted>
  <dcterms:created xsi:type="dcterms:W3CDTF">2021-11-29T16:41:12Z</dcterms:created>
  <dcterms:modified xsi:type="dcterms:W3CDTF">2023-09-27T05:20:30Z</dcterms:modified>
</cp:coreProperties>
</file>